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DADES" sheetId="1" r:id="rId1"/>
    <sheet name="MEM.CAPITAL" sheetId="2" r:id="rId2"/>
    <sheet name="MEM.EXPLICITS" sheetId="3" r:id="rId3"/>
    <sheet name="MEM.EST NET" sheetId="4" r:id="rId4"/>
  </sheets>
  <definedNames/>
  <calcPr fullCalcOnLoad="1"/>
</workbook>
</file>

<file path=xl/comments1.xml><?xml version="1.0" encoding="utf-8"?>
<comments xmlns="http://schemas.openxmlformats.org/spreadsheetml/2006/main">
  <authors>
    <author>casassj</author>
  </authors>
  <commentList>
    <comment ref="R1" authorId="0">
      <text>
        <r>
          <rPr>
            <sz val="8"/>
            <rFont val="Tahoma"/>
            <family val="0"/>
          </rPr>
          <t xml:space="preserve">INDICAR Nº FULL
</t>
        </r>
      </text>
    </comment>
    <comment ref="R4" authorId="0">
      <text>
        <r>
          <rPr>
            <sz val="8"/>
            <rFont val="Tahoma"/>
            <family val="0"/>
          </rPr>
          <t xml:space="preserve">INDICAR EXERCICI
</t>
        </r>
      </text>
    </comment>
    <comment ref="C1" authorId="0">
      <text>
        <r>
          <rPr>
            <sz val="8"/>
            <rFont val="Tahoma"/>
            <family val="2"/>
          </rPr>
          <t>INDICAR NOM DE L'ENTITAT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<sst xmlns="http://schemas.openxmlformats.org/spreadsheetml/2006/main" count="71" uniqueCount="48">
  <si>
    <t>Entitat:</t>
  </si>
  <si>
    <t>FULL</t>
  </si>
  <si>
    <t>EXERCICI</t>
  </si>
  <si>
    <t>ESTAT DEL DEUTE . CAPITALS</t>
  </si>
  <si>
    <t>PENDENT A 1 DE GENER</t>
  </si>
  <si>
    <t>CREACIONS</t>
  </si>
  <si>
    <t>AMORTITZACIÓ I D'ALTRES AMORTITZACIONS</t>
  </si>
  <si>
    <t>AMORTITZACIÓ I D'ALTRES DISMINUCIONS</t>
  </si>
  <si>
    <t>PENDENT A 31 DE DESEMBRE</t>
  </si>
  <si>
    <t>A LLARG TERMINI</t>
  </si>
  <si>
    <t>TOTAL</t>
  </si>
  <si>
    <t>SUMA</t>
  </si>
  <si>
    <t>DADES SOBRE EL DEUTE</t>
  </si>
  <si>
    <t>Data</t>
  </si>
  <si>
    <t>Interessos pagats</t>
  </si>
  <si>
    <t>SUMA ANTERIOR</t>
  </si>
  <si>
    <t>MERITAT I NO VENÇUT A 1/1</t>
  </si>
  <si>
    <t>MERITAT I NO VENÇUT A 31/12</t>
  </si>
  <si>
    <t>MERITAT EN L'EXERCICI</t>
  </si>
  <si>
    <t>VENÇUT EN L'EXERCICI</t>
  </si>
  <si>
    <t>RECTIFICACIONS I TRASPASSOS</t>
  </si>
  <si>
    <t>Núm operac.</t>
  </si>
  <si>
    <t>Total interessos al Cap 3</t>
  </si>
  <si>
    <t>Ajuntament xxxxxxxxx</t>
  </si>
  <si>
    <t>final operació</t>
  </si>
  <si>
    <t>IDENT. DEL DEUTE</t>
  </si>
  <si>
    <t>SUMA ANT.</t>
  </si>
  <si>
    <t>CAPITAL</t>
  </si>
  <si>
    <t>ESTAT DEL DEUTE . ESTALVI NET</t>
  </si>
  <si>
    <t>CAPITAL PENDENT</t>
  </si>
  <si>
    <t>AMORTITZACIÓ</t>
  </si>
  <si>
    <t>INTERESSOS</t>
  </si>
  <si>
    <t>TIPUS INTERES VIGENT</t>
  </si>
  <si>
    <t>ANYS QUE RESTEN</t>
  </si>
  <si>
    <t>Tipus</t>
  </si>
  <si>
    <t>Import</t>
  </si>
  <si>
    <t>Obl. Rec. Pend. Pag.</t>
  </si>
  <si>
    <t>ESTAT DEL DEUTE . INTERESSOS</t>
  </si>
  <si>
    <t>A CURT    TERMINI VENÇUT</t>
  </si>
  <si>
    <t>A CURT    TERMINI NO VENÇUT</t>
  </si>
  <si>
    <t>IDENTIFICACIÓ DEL DEUTE</t>
  </si>
  <si>
    <t>A CURT TERMINI</t>
  </si>
  <si>
    <t>Totals a verificar amb la comptabilitat</t>
  </si>
  <si>
    <t>(1)</t>
  </si>
  <si>
    <t>Vençuts</t>
  </si>
  <si>
    <t>Rectifica-     cions</t>
  </si>
  <si>
    <t>Reconguts</t>
  </si>
  <si>
    <t>(1) per operacions que no computen a l'estalvi net indicar C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</si>
</sst>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0.000%"/>
    <numFmt numFmtId="182" formatCode="#,##0.0"/>
    <numFmt numFmtId="183" formatCode="mmm\-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3" fillId="0" borderId="10" xfId="0" applyFont="1" applyBorder="1" applyAlignment="1" applyProtection="1" quotePrefix="1">
      <alignment/>
      <protection locked="0"/>
    </xf>
    <xf numFmtId="4" fontId="3" fillId="0" borderId="10" xfId="37" applyFont="1" applyBorder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181" fontId="3" fillId="0" borderId="10" xfId="53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textRotation="90"/>
      <protection/>
    </xf>
    <xf numFmtId="0" fontId="0" fillId="0" borderId="0" xfId="0" applyAlignment="1" applyProtection="1" quotePrefix="1">
      <alignment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 quotePrefix="1">
      <alignment/>
      <protection locked="0"/>
    </xf>
    <xf numFmtId="4" fontId="3" fillId="33" borderId="10" xfId="37" applyFont="1" applyFill="1" applyBorder="1" applyAlignment="1" applyProtection="1">
      <alignment/>
      <protection locked="0"/>
    </xf>
    <xf numFmtId="14" fontId="3" fillId="33" borderId="10" xfId="0" applyNumberFormat="1" applyFont="1" applyFill="1" applyBorder="1" applyAlignment="1" applyProtection="1">
      <alignment/>
      <protection locked="0"/>
    </xf>
    <xf numFmtId="181" fontId="3" fillId="33" borderId="10" xfId="53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" fillId="33" borderId="13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/>
      <protection/>
    </xf>
    <xf numFmtId="4" fontId="4" fillId="33" borderId="12" xfId="0" applyNumberFormat="1" applyFont="1" applyFill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/>
      <protection/>
    </xf>
    <xf numFmtId="4" fontId="3" fillId="0" borderId="10" xfId="37" applyFont="1" applyBorder="1" applyAlignment="1" applyProtection="1">
      <alignment/>
      <protection/>
    </xf>
    <xf numFmtId="4" fontId="3" fillId="33" borderId="10" xfId="37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1" fillId="33" borderId="15" xfId="0" applyFont="1" applyFill="1" applyBorder="1" applyAlignment="1" applyProtection="1">
      <alignment horizontal="center" vertical="top" wrapText="1"/>
      <protection/>
    </xf>
    <xf numFmtId="0" fontId="1" fillId="33" borderId="16" xfId="0" applyFont="1" applyFill="1" applyBorder="1" applyAlignment="1" applyProtection="1">
      <alignment horizontal="center" vertical="top" wrapText="1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" fillId="33" borderId="13" xfId="0" applyFont="1" applyFill="1" applyBorder="1" applyAlignment="1" applyProtection="1">
      <alignment horizontal="center" vertical="top" wrapText="1"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1" fillId="33" borderId="18" xfId="0" applyFont="1" applyFill="1" applyBorder="1" applyAlignment="1" applyProtection="1">
      <alignment horizontal="center" vertical="top" wrapText="1"/>
      <protection/>
    </xf>
    <xf numFmtId="0" fontId="1" fillId="33" borderId="14" xfId="0" applyFont="1" applyFill="1" applyBorder="1" applyAlignment="1" applyProtection="1">
      <alignment horizontal="center" vertical="top" wrapText="1"/>
      <protection/>
    </xf>
    <xf numFmtId="4" fontId="0" fillId="0" borderId="12" xfId="37" applyFont="1" applyBorder="1" applyAlignment="1" applyProtection="1">
      <alignment horizontal="right"/>
      <protection/>
    </xf>
    <xf numFmtId="4" fontId="0" fillId="0" borderId="16" xfId="37" applyFont="1" applyBorder="1" applyAlignment="1" applyProtection="1">
      <alignment horizontal="right"/>
      <protection/>
    </xf>
    <xf numFmtId="4" fontId="0" fillId="0" borderId="10" xfId="37" applyFont="1" applyBorder="1" applyAlignment="1" applyProtection="1">
      <alignment horizontal="right"/>
      <protection/>
    </xf>
    <xf numFmtId="4" fontId="0" fillId="33" borderId="10" xfId="37" applyFont="1" applyFill="1" applyBorder="1" applyAlignment="1" applyProtection="1">
      <alignment horizontal="right"/>
      <protection/>
    </xf>
    <xf numFmtId="4" fontId="0" fillId="0" borderId="10" xfId="37" applyFont="1" applyBorder="1" applyAlignment="1" applyProtection="1">
      <alignment horizontal="right"/>
      <protection locked="0"/>
    </xf>
    <xf numFmtId="0" fontId="1" fillId="33" borderId="19" xfId="0" applyFont="1" applyFill="1" applyBorder="1" applyAlignment="1" applyProtection="1">
      <alignment horizontal="center" vertical="top" wrapText="1"/>
      <protection/>
    </xf>
    <xf numFmtId="0" fontId="1" fillId="33" borderId="20" xfId="0" applyFont="1" applyFill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4" fillId="33" borderId="17" xfId="0" applyFont="1" applyFill="1" applyBorder="1" applyAlignment="1" applyProtection="1">
      <alignment horizontal="center" vertical="top" wrapText="1"/>
      <protection/>
    </xf>
    <xf numFmtId="0" fontId="4" fillId="33" borderId="14" xfId="0" applyFont="1" applyFill="1" applyBorder="1" applyAlignment="1" applyProtection="1">
      <alignment horizontal="center" vertical="top" wrapText="1"/>
      <protection/>
    </xf>
    <xf numFmtId="0" fontId="4" fillId="33" borderId="19" xfId="0" applyFont="1" applyFill="1" applyBorder="1" applyAlignment="1" applyProtection="1">
      <alignment horizontal="center" vertical="top" wrapText="1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 quotePrefix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178" fontId="1" fillId="33" borderId="17" xfId="49" applyFont="1" applyFill="1" applyBorder="1" applyAlignment="1" applyProtection="1">
      <alignment horizontal="center" vertical="top" wrapText="1"/>
      <protection/>
    </xf>
    <xf numFmtId="178" fontId="1" fillId="33" borderId="18" xfId="49" applyFont="1" applyFill="1" applyBorder="1" applyAlignment="1" applyProtection="1">
      <alignment horizontal="center" vertical="top" wrapText="1"/>
      <protection/>
    </xf>
    <xf numFmtId="178" fontId="1" fillId="33" borderId="14" xfId="49" applyFont="1" applyFill="1" applyBorder="1" applyAlignment="1" applyProtection="1">
      <alignment horizontal="center" vertical="top" wrapText="1"/>
      <protection/>
    </xf>
    <xf numFmtId="181" fontId="0" fillId="0" borderId="10" xfId="53" applyNumberFormat="1" applyFont="1" applyBorder="1" applyAlignment="1" applyProtection="1">
      <alignment horizontal="right"/>
      <protection/>
    </xf>
    <xf numFmtId="3" fontId="0" fillId="0" borderId="10" xfId="37" applyNumberFormat="1" applyFont="1" applyBorder="1" applyAlignment="1" applyProtection="1">
      <alignment horizontal="right"/>
      <protection/>
    </xf>
    <xf numFmtId="178" fontId="1" fillId="33" borderId="12" xfId="49" applyFont="1" applyFill="1" applyBorder="1" applyAlignment="1" applyProtection="1">
      <alignment horizontal="center" vertical="top" wrapText="1"/>
      <protection/>
    </xf>
    <xf numFmtId="178" fontId="1" fillId="33" borderId="16" xfId="49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S76"/>
  <sheetViews>
    <sheetView tabSelected="1" zoomScale="90" zoomScaleNormal="90" zoomScalePageLayoutView="0" workbookViewId="0" topLeftCell="A1">
      <selection activeCell="P7" sqref="P7"/>
    </sheetView>
  </sheetViews>
  <sheetFormatPr defaultColWidth="9.140625" defaultRowHeight="12.75"/>
  <cols>
    <col min="1" max="1" width="13.00390625" style="8" customWidth="1"/>
    <col min="2" max="9" width="10.7109375" style="8" customWidth="1"/>
    <col min="10" max="10" width="8.421875" style="8" customWidth="1"/>
    <col min="11" max="11" width="8.7109375" style="8" customWidth="1"/>
    <col min="12" max="12" width="8.140625" style="8" customWidth="1"/>
    <col min="13" max="13" width="8.7109375" style="8" customWidth="1"/>
    <col min="14" max="17" width="10.7109375" style="8" customWidth="1"/>
    <col min="18" max="18" width="11.28125" style="8" customWidth="1"/>
    <col min="19" max="19" width="3.28125" style="8" customWidth="1"/>
    <col min="20" max="16384" width="9.140625" style="8" customWidth="1"/>
  </cols>
  <sheetData>
    <row r="1" spans="1:18" ht="12.75">
      <c r="A1" s="6"/>
      <c r="B1" s="7" t="s">
        <v>0</v>
      </c>
      <c r="C1" s="43" t="s">
        <v>23</v>
      </c>
      <c r="D1" s="44"/>
      <c r="E1" s="44"/>
      <c r="F1" s="45"/>
      <c r="G1" s="28"/>
      <c r="H1" s="28"/>
      <c r="I1" s="28"/>
      <c r="Q1" s="9" t="s">
        <v>1</v>
      </c>
      <c r="R1" s="1">
        <v>1</v>
      </c>
    </row>
    <row r="2" spans="1:18" ht="12.75">
      <c r="A2" s="6"/>
      <c r="R2" s="29"/>
    </row>
    <row r="3" spans="1:11" ht="12.75">
      <c r="A3" s="10"/>
      <c r="B3" s="11"/>
      <c r="C3" s="11"/>
      <c r="F3" s="12" t="s">
        <v>12</v>
      </c>
      <c r="G3" s="12"/>
      <c r="H3" s="12"/>
      <c r="I3" s="12"/>
      <c r="J3" s="12"/>
      <c r="K3" s="12"/>
    </row>
    <row r="4" spans="1:18" ht="12.75">
      <c r="A4" s="10"/>
      <c r="B4" s="11"/>
      <c r="C4" s="11"/>
      <c r="F4" s="12"/>
      <c r="G4" s="12"/>
      <c r="H4" s="12"/>
      <c r="I4" s="12"/>
      <c r="J4" s="12"/>
      <c r="K4" s="12"/>
      <c r="Q4" s="13" t="s">
        <v>2</v>
      </c>
      <c r="R4" s="2">
        <v>2016</v>
      </c>
    </row>
    <row r="5" spans="1:19" ht="12.75" customHeight="1">
      <c r="A5" s="52" t="s">
        <v>21</v>
      </c>
      <c r="B5" s="52" t="str">
        <f>CONCATENATE("Capital pend. 1/1/",R4)</f>
        <v>Capital pend. 1/1/2016</v>
      </c>
      <c r="C5" s="52" t="str">
        <f>CONCATENATE("Data del darrer venc. ",R4-1)</f>
        <v>Data del darrer venc. 2015</v>
      </c>
      <c r="D5" s="49" t="str">
        <f>CONCATENATE("Primer venc. ",R4)</f>
        <v>Primer venc. 2016</v>
      </c>
      <c r="E5" s="51"/>
      <c r="F5" s="54" t="str">
        <f>CONCATENATE("Interessos ",R4)</f>
        <v>Interessos 2016</v>
      </c>
      <c r="G5" s="55"/>
      <c r="H5" s="56"/>
      <c r="I5" s="52" t="str">
        <f>CONCATENATE("Data del darrer venc. ",R4)</f>
        <v>Data del darrer venc. 2016</v>
      </c>
      <c r="J5" s="49" t="str">
        <f>CONCATENATE("Interessos 1er venc. ",R4+1)</f>
        <v>Interessos 1er venc. 2017</v>
      </c>
      <c r="K5" s="50"/>
      <c r="L5" s="51"/>
      <c r="M5" s="30" t="s">
        <v>13</v>
      </c>
      <c r="N5" s="46" t="s">
        <v>27</v>
      </c>
      <c r="O5" s="47"/>
      <c r="P5" s="47"/>
      <c r="Q5" s="47"/>
      <c r="R5" s="48"/>
      <c r="S5" s="31"/>
    </row>
    <row r="6" spans="1:18" ht="26.25" customHeight="1">
      <c r="A6" s="53"/>
      <c r="B6" s="53"/>
      <c r="C6" s="53"/>
      <c r="D6" s="33" t="s">
        <v>13</v>
      </c>
      <c r="E6" s="23" t="s">
        <v>14</v>
      </c>
      <c r="F6" s="34" t="s">
        <v>44</v>
      </c>
      <c r="G6" s="34" t="s">
        <v>46</v>
      </c>
      <c r="H6" s="34" t="s">
        <v>45</v>
      </c>
      <c r="I6" s="53"/>
      <c r="J6" s="33" t="s">
        <v>13</v>
      </c>
      <c r="K6" s="33" t="s">
        <v>34</v>
      </c>
      <c r="L6" s="23" t="s">
        <v>35</v>
      </c>
      <c r="M6" s="32" t="s">
        <v>24</v>
      </c>
      <c r="N6" s="32" t="str">
        <f>CONCATENATE("Creat al ",R4)</f>
        <v>Creat al 2016</v>
      </c>
      <c r="O6" s="32" t="str">
        <f>CONCATENATE("Amortitzat al ",R4)</f>
        <v>Amortitzat al 2016</v>
      </c>
      <c r="P6" s="32" t="s">
        <v>36</v>
      </c>
      <c r="Q6" s="32" t="str">
        <f>CONCATENATE("No vençut 31/12/",R4)</f>
        <v>No vençut 31/12/2016</v>
      </c>
      <c r="R6" s="32" t="str">
        <f>CONCATENATE("Amb venc. al ",R4+1)</f>
        <v>Amb venc. al 2017</v>
      </c>
    </row>
    <row r="7" spans="1:19" s="35" customFormat="1" ht="11.25">
      <c r="A7" s="3"/>
      <c r="B7" s="4"/>
      <c r="C7" s="5"/>
      <c r="D7" s="5"/>
      <c r="E7" s="4"/>
      <c r="F7" s="4"/>
      <c r="G7" s="4"/>
      <c r="H7" s="41">
        <f>IF(ISBLANK(F7),"",+G7-F7)</f>
      </c>
      <c r="I7" s="5"/>
      <c r="J7" s="5"/>
      <c r="K7" s="17"/>
      <c r="L7" s="4"/>
      <c r="M7" s="5"/>
      <c r="N7" s="4"/>
      <c r="O7" s="4"/>
      <c r="P7" s="4"/>
      <c r="Q7" s="39">
        <f>IF(ISBLANK(A7),"",B7+N7-O7-P7)</f>
      </c>
      <c r="R7" s="4"/>
      <c r="S7" s="18"/>
    </row>
    <row r="8" spans="1:19" s="35" customFormat="1" ht="11.25">
      <c r="A8" s="24"/>
      <c r="B8" s="25"/>
      <c r="C8" s="26"/>
      <c r="D8" s="26"/>
      <c r="E8" s="25"/>
      <c r="F8" s="25"/>
      <c r="G8" s="25"/>
      <c r="H8" s="42">
        <f aca="true" t="shared" si="0" ref="H8:H58">IF(ISBLANK(F8),"",+G8-F8)</f>
      </c>
      <c r="I8" s="26"/>
      <c r="J8" s="26"/>
      <c r="K8" s="27"/>
      <c r="L8" s="25"/>
      <c r="M8" s="26"/>
      <c r="N8" s="25"/>
      <c r="O8" s="25"/>
      <c r="P8" s="25"/>
      <c r="Q8" s="40">
        <f aca="true" t="shared" si="1" ref="Q8:Q58">IF(ISBLANK(A8),"",B8+N8-O8-P8)</f>
      </c>
      <c r="R8" s="25"/>
      <c r="S8" s="18"/>
    </row>
    <row r="9" spans="1:19" s="35" customFormat="1" ht="11.25">
      <c r="A9" s="3"/>
      <c r="B9" s="4"/>
      <c r="C9" s="5"/>
      <c r="D9" s="5"/>
      <c r="E9" s="4"/>
      <c r="F9" s="4"/>
      <c r="G9" s="4"/>
      <c r="H9" s="41">
        <f t="shared" si="0"/>
      </c>
      <c r="I9" s="5"/>
      <c r="J9" s="5"/>
      <c r="K9" s="17"/>
      <c r="L9" s="4"/>
      <c r="M9" s="5"/>
      <c r="N9" s="4"/>
      <c r="O9" s="4"/>
      <c r="P9" s="4"/>
      <c r="Q9" s="39">
        <f t="shared" si="1"/>
      </c>
      <c r="R9" s="4"/>
      <c r="S9" s="18"/>
    </row>
    <row r="10" spans="1:19" s="35" customFormat="1" ht="11.25">
      <c r="A10" s="24"/>
      <c r="B10" s="25"/>
      <c r="C10" s="26"/>
      <c r="D10" s="26"/>
      <c r="E10" s="25"/>
      <c r="F10" s="25"/>
      <c r="G10" s="25"/>
      <c r="H10" s="42">
        <f t="shared" si="0"/>
      </c>
      <c r="I10" s="26"/>
      <c r="J10" s="26"/>
      <c r="K10" s="27"/>
      <c r="L10" s="25"/>
      <c r="M10" s="26"/>
      <c r="N10" s="25"/>
      <c r="O10" s="25"/>
      <c r="P10" s="25"/>
      <c r="Q10" s="40">
        <f t="shared" si="1"/>
      </c>
      <c r="R10" s="25"/>
      <c r="S10" s="18"/>
    </row>
    <row r="11" spans="1:19" s="35" customFormat="1" ht="11.25">
      <c r="A11" s="3"/>
      <c r="B11" s="4"/>
      <c r="C11" s="5"/>
      <c r="D11" s="5"/>
      <c r="E11" s="4"/>
      <c r="F11" s="4"/>
      <c r="G11" s="4"/>
      <c r="H11" s="41">
        <f t="shared" si="0"/>
      </c>
      <c r="I11" s="5"/>
      <c r="J11" s="5"/>
      <c r="K11" s="17"/>
      <c r="L11" s="4"/>
      <c r="M11" s="5"/>
      <c r="N11" s="4"/>
      <c r="O11" s="4"/>
      <c r="P11" s="4"/>
      <c r="Q11" s="39">
        <f t="shared" si="1"/>
      </c>
      <c r="R11" s="4"/>
      <c r="S11" s="18"/>
    </row>
    <row r="12" spans="1:19" s="35" customFormat="1" ht="11.25">
      <c r="A12" s="24"/>
      <c r="B12" s="25"/>
      <c r="C12" s="26"/>
      <c r="D12" s="26"/>
      <c r="E12" s="25"/>
      <c r="F12" s="25"/>
      <c r="G12" s="25"/>
      <c r="H12" s="42">
        <f t="shared" si="0"/>
      </c>
      <c r="I12" s="26"/>
      <c r="J12" s="26"/>
      <c r="K12" s="27"/>
      <c r="L12" s="25"/>
      <c r="M12" s="26"/>
      <c r="N12" s="25"/>
      <c r="O12" s="25"/>
      <c r="P12" s="25"/>
      <c r="Q12" s="40">
        <f t="shared" si="1"/>
      </c>
      <c r="R12" s="25"/>
      <c r="S12" s="18"/>
    </row>
    <row r="13" spans="1:19" s="35" customFormat="1" ht="11.25">
      <c r="A13" s="3"/>
      <c r="B13" s="4"/>
      <c r="C13" s="5"/>
      <c r="D13" s="5"/>
      <c r="E13" s="4"/>
      <c r="F13" s="4"/>
      <c r="G13" s="4"/>
      <c r="H13" s="41">
        <f t="shared" si="0"/>
      </c>
      <c r="I13" s="5"/>
      <c r="J13" s="5"/>
      <c r="K13" s="17"/>
      <c r="L13" s="4"/>
      <c r="M13" s="5"/>
      <c r="N13" s="4"/>
      <c r="O13" s="4"/>
      <c r="P13" s="4"/>
      <c r="Q13" s="39">
        <f t="shared" si="1"/>
      </c>
      <c r="R13" s="4"/>
      <c r="S13" s="18"/>
    </row>
    <row r="14" spans="1:19" s="35" customFormat="1" ht="11.25">
      <c r="A14" s="24"/>
      <c r="B14" s="25"/>
      <c r="C14" s="26"/>
      <c r="D14" s="26"/>
      <c r="E14" s="25"/>
      <c r="F14" s="25"/>
      <c r="G14" s="25"/>
      <c r="H14" s="42">
        <f t="shared" si="0"/>
      </c>
      <c r="I14" s="26"/>
      <c r="J14" s="26"/>
      <c r="K14" s="27"/>
      <c r="L14" s="25"/>
      <c r="M14" s="26"/>
      <c r="N14" s="25"/>
      <c r="O14" s="25"/>
      <c r="P14" s="25"/>
      <c r="Q14" s="40">
        <f t="shared" si="1"/>
      </c>
      <c r="R14" s="25"/>
      <c r="S14" s="18"/>
    </row>
    <row r="15" spans="1:19" s="35" customFormat="1" ht="11.25">
      <c r="A15" s="3"/>
      <c r="B15" s="4"/>
      <c r="C15" s="5"/>
      <c r="D15" s="5"/>
      <c r="E15" s="4"/>
      <c r="F15" s="4"/>
      <c r="G15" s="4"/>
      <c r="H15" s="41">
        <f t="shared" si="0"/>
      </c>
      <c r="I15" s="5"/>
      <c r="J15" s="5"/>
      <c r="K15" s="17"/>
      <c r="L15" s="4"/>
      <c r="M15" s="5"/>
      <c r="N15" s="4"/>
      <c r="O15" s="4"/>
      <c r="P15" s="4"/>
      <c r="Q15" s="39">
        <f t="shared" si="1"/>
      </c>
      <c r="R15" s="4"/>
      <c r="S15" s="18"/>
    </row>
    <row r="16" spans="1:19" s="35" customFormat="1" ht="11.25">
      <c r="A16" s="24"/>
      <c r="B16" s="25"/>
      <c r="C16" s="26"/>
      <c r="D16" s="26"/>
      <c r="E16" s="25"/>
      <c r="F16" s="25"/>
      <c r="G16" s="25"/>
      <c r="H16" s="42">
        <f t="shared" si="0"/>
      </c>
      <c r="I16" s="26"/>
      <c r="J16" s="26"/>
      <c r="K16" s="27"/>
      <c r="L16" s="25"/>
      <c r="M16" s="26"/>
      <c r="N16" s="25"/>
      <c r="O16" s="25"/>
      <c r="P16" s="25"/>
      <c r="Q16" s="40">
        <f t="shared" si="1"/>
      </c>
      <c r="R16" s="25"/>
      <c r="S16" s="18"/>
    </row>
    <row r="17" spans="1:19" s="35" customFormat="1" ht="11.25">
      <c r="A17" s="3"/>
      <c r="B17" s="4"/>
      <c r="C17" s="5"/>
      <c r="D17" s="5"/>
      <c r="E17" s="4"/>
      <c r="F17" s="4"/>
      <c r="G17" s="4"/>
      <c r="H17" s="41">
        <f t="shared" si="0"/>
      </c>
      <c r="I17" s="5"/>
      <c r="J17" s="5"/>
      <c r="K17" s="17"/>
      <c r="L17" s="4"/>
      <c r="M17" s="5"/>
      <c r="N17" s="4"/>
      <c r="O17" s="4"/>
      <c r="P17" s="4"/>
      <c r="Q17" s="39">
        <f t="shared" si="1"/>
      </c>
      <c r="R17" s="4"/>
      <c r="S17" s="18"/>
    </row>
    <row r="18" spans="1:19" s="35" customFormat="1" ht="11.25">
      <c r="A18" s="24"/>
      <c r="B18" s="25"/>
      <c r="C18" s="26"/>
      <c r="D18" s="26"/>
      <c r="E18" s="25"/>
      <c r="F18" s="25"/>
      <c r="G18" s="25"/>
      <c r="H18" s="42">
        <f t="shared" si="0"/>
      </c>
      <c r="I18" s="26"/>
      <c r="J18" s="26"/>
      <c r="K18" s="27"/>
      <c r="L18" s="25"/>
      <c r="M18" s="26"/>
      <c r="N18" s="25"/>
      <c r="O18" s="25"/>
      <c r="P18" s="25"/>
      <c r="Q18" s="40">
        <f t="shared" si="1"/>
      </c>
      <c r="R18" s="25"/>
      <c r="S18" s="18"/>
    </row>
    <row r="19" spans="1:19" s="35" customFormat="1" ht="11.25">
      <c r="A19" s="3"/>
      <c r="B19" s="4"/>
      <c r="C19" s="5"/>
      <c r="D19" s="5"/>
      <c r="E19" s="4"/>
      <c r="F19" s="4"/>
      <c r="G19" s="4"/>
      <c r="H19" s="41">
        <f t="shared" si="0"/>
      </c>
      <c r="I19" s="5"/>
      <c r="J19" s="5"/>
      <c r="K19" s="17"/>
      <c r="L19" s="4"/>
      <c r="M19" s="5"/>
      <c r="N19" s="4"/>
      <c r="O19" s="4"/>
      <c r="P19" s="4"/>
      <c r="Q19" s="39">
        <f t="shared" si="1"/>
      </c>
      <c r="R19" s="4"/>
      <c r="S19" s="18"/>
    </row>
    <row r="20" spans="1:19" s="35" customFormat="1" ht="11.25">
      <c r="A20" s="24"/>
      <c r="B20" s="25"/>
      <c r="C20" s="26"/>
      <c r="D20" s="26"/>
      <c r="E20" s="25"/>
      <c r="F20" s="25"/>
      <c r="G20" s="25"/>
      <c r="H20" s="42">
        <f t="shared" si="0"/>
      </c>
      <c r="I20" s="26"/>
      <c r="J20" s="26"/>
      <c r="K20" s="27"/>
      <c r="L20" s="25"/>
      <c r="M20" s="26"/>
      <c r="N20" s="25"/>
      <c r="O20" s="25"/>
      <c r="P20" s="25"/>
      <c r="Q20" s="40">
        <f t="shared" si="1"/>
      </c>
      <c r="R20" s="25"/>
      <c r="S20" s="18"/>
    </row>
    <row r="21" spans="1:19" s="35" customFormat="1" ht="11.25">
      <c r="A21" s="3"/>
      <c r="B21" s="4"/>
      <c r="C21" s="5"/>
      <c r="D21" s="5"/>
      <c r="E21" s="4"/>
      <c r="F21" s="4"/>
      <c r="G21" s="4"/>
      <c r="H21" s="41">
        <f t="shared" si="0"/>
      </c>
      <c r="I21" s="5"/>
      <c r="J21" s="5"/>
      <c r="K21" s="17"/>
      <c r="L21" s="4"/>
      <c r="M21" s="5"/>
      <c r="N21" s="4"/>
      <c r="O21" s="4"/>
      <c r="P21" s="4"/>
      <c r="Q21" s="39">
        <f t="shared" si="1"/>
      </c>
      <c r="R21" s="4"/>
      <c r="S21" s="18"/>
    </row>
    <row r="22" spans="1:19" s="35" customFormat="1" ht="11.25">
      <c r="A22" s="24"/>
      <c r="B22" s="25"/>
      <c r="C22" s="26"/>
      <c r="D22" s="26"/>
      <c r="E22" s="25"/>
      <c r="F22" s="25"/>
      <c r="G22" s="25"/>
      <c r="H22" s="42">
        <f t="shared" si="0"/>
      </c>
      <c r="I22" s="26"/>
      <c r="J22" s="26"/>
      <c r="K22" s="27"/>
      <c r="L22" s="25"/>
      <c r="M22" s="26"/>
      <c r="N22" s="25"/>
      <c r="O22" s="25"/>
      <c r="P22" s="25"/>
      <c r="Q22" s="40">
        <f t="shared" si="1"/>
      </c>
      <c r="R22" s="25"/>
      <c r="S22" s="18"/>
    </row>
    <row r="23" spans="1:19" s="35" customFormat="1" ht="11.25">
      <c r="A23" s="3"/>
      <c r="B23" s="4"/>
      <c r="C23" s="5"/>
      <c r="D23" s="5"/>
      <c r="E23" s="4"/>
      <c r="F23" s="4"/>
      <c r="G23" s="4"/>
      <c r="H23" s="41">
        <f t="shared" si="0"/>
      </c>
      <c r="I23" s="5"/>
      <c r="J23" s="5"/>
      <c r="K23" s="17"/>
      <c r="L23" s="4"/>
      <c r="M23" s="5"/>
      <c r="N23" s="4"/>
      <c r="O23" s="4"/>
      <c r="P23" s="4"/>
      <c r="Q23" s="39">
        <f t="shared" si="1"/>
      </c>
      <c r="R23" s="4"/>
      <c r="S23" s="18"/>
    </row>
    <row r="24" spans="1:19" s="35" customFormat="1" ht="11.25">
      <c r="A24" s="24"/>
      <c r="B24" s="25"/>
      <c r="C24" s="26"/>
      <c r="D24" s="26"/>
      <c r="E24" s="25"/>
      <c r="F24" s="25"/>
      <c r="G24" s="25"/>
      <c r="H24" s="42">
        <f t="shared" si="0"/>
      </c>
      <c r="I24" s="26"/>
      <c r="J24" s="26"/>
      <c r="K24" s="27"/>
      <c r="L24" s="25"/>
      <c r="M24" s="26"/>
      <c r="N24" s="25"/>
      <c r="O24" s="25"/>
      <c r="P24" s="25"/>
      <c r="Q24" s="40">
        <f t="shared" si="1"/>
      </c>
      <c r="R24" s="25"/>
      <c r="S24" s="18"/>
    </row>
    <row r="25" spans="1:19" s="35" customFormat="1" ht="11.25">
      <c r="A25" s="3"/>
      <c r="B25" s="4"/>
      <c r="C25" s="5"/>
      <c r="D25" s="5"/>
      <c r="E25" s="4"/>
      <c r="F25" s="4"/>
      <c r="G25" s="4"/>
      <c r="H25" s="41">
        <f t="shared" si="0"/>
      </c>
      <c r="I25" s="5"/>
      <c r="J25" s="5"/>
      <c r="K25" s="17"/>
      <c r="L25" s="4"/>
      <c r="M25" s="5"/>
      <c r="N25" s="4"/>
      <c r="O25" s="4"/>
      <c r="P25" s="4"/>
      <c r="Q25" s="39">
        <f t="shared" si="1"/>
      </c>
      <c r="R25" s="4"/>
      <c r="S25" s="18"/>
    </row>
    <row r="26" spans="1:19" s="35" customFormat="1" ht="11.25">
      <c r="A26" s="24"/>
      <c r="B26" s="25"/>
      <c r="C26" s="26"/>
      <c r="D26" s="26"/>
      <c r="E26" s="25"/>
      <c r="F26" s="25"/>
      <c r="G26" s="25"/>
      <c r="H26" s="42">
        <f t="shared" si="0"/>
      </c>
      <c r="I26" s="26"/>
      <c r="J26" s="26"/>
      <c r="K26" s="27"/>
      <c r="L26" s="25"/>
      <c r="M26" s="26"/>
      <c r="N26" s="25"/>
      <c r="O26" s="25"/>
      <c r="P26" s="25"/>
      <c r="Q26" s="40">
        <f t="shared" si="1"/>
      </c>
      <c r="R26" s="25"/>
      <c r="S26" s="18"/>
    </row>
    <row r="27" spans="1:19" s="35" customFormat="1" ht="11.25">
      <c r="A27" s="3"/>
      <c r="B27" s="4"/>
      <c r="C27" s="5"/>
      <c r="D27" s="5"/>
      <c r="E27" s="4"/>
      <c r="F27" s="4"/>
      <c r="G27" s="4"/>
      <c r="H27" s="41">
        <f t="shared" si="0"/>
      </c>
      <c r="I27" s="5"/>
      <c r="J27" s="5"/>
      <c r="K27" s="17"/>
      <c r="L27" s="4"/>
      <c r="M27" s="5"/>
      <c r="N27" s="4"/>
      <c r="O27" s="4"/>
      <c r="P27" s="4"/>
      <c r="Q27" s="39">
        <f t="shared" si="1"/>
      </c>
      <c r="R27" s="4"/>
      <c r="S27" s="18"/>
    </row>
    <row r="28" spans="1:19" s="35" customFormat="1" ht="11.25">
      <c r="A28" s="24"/>
      <c r="B28" s="25"/>
      <c r="C28" s="26"/>
      <c r="D28" s="26"/>
      <c r="E28" s="25"/>
      <c r="F28" s="25"/>
      <c r="G28" s="25"/>
      <c r="H28" s="42">
        <f t="shared" si="0"/>
      </c>
      <c r="I28" s="26"/>
      <c r="J28" s="26"/>
      <c r="K28" s="27"/>
      <c r="L28" s="25"/>
      <c r="M28" s="26"/>
      <c r="N28" s="25"/>
      <c r="O28" s="25"/>
      <c r="P28" s="25"/>
      <c r="Q28" s="40">
        <f t="shared" si="1"/>
      </c>
      <c r="R28" s="25"/>
      <c r="S28" s="18"/>
    </row>
    <row r="29" spans="1:19" s="35" customFormat="1" ht="11.25">
      <c r="A29" s="3"/>
      <c r="B29" s="4"/>
      <c r="C29" s="5"/>
      <c r="D29" s="5"/>
      <c r="E29" s="4"/>
      <c r="F29" s="4"/>
      <c r="G29" s="4"/>
      <c r="H29" s="41">
        <f t="shared" si="0"/>
      </c>
      <c r="I29" s="5"/>
      <c r="J29" s="5"/>
      <c r="K29" s="17"/>
      <c r="L29" s="4"/>
      <c r="M29" s="5"/>
      <c r="N29" s="4"/>
      <c r="O29" s="4"/>
      <c r="P29" s="4"/>
      <c r="Q29" s="39">
        <f t="shared" si="1"/>
      </c>
      <c r="R29" s="4"/>
      <c r="S29" s="18"/>
    </row>
    <row r="30" spans="1:19" s="35" customFormat="1" ht="11.25">
      <c r="A30" s="24"/>
      <c r="B30" s="25"/>
      <c r="C30" s="26"/>
      <c r="D30" s="26"/>
      <c r="E30" s="25"/>
      <c r="F30" s="25"/>
      <c r="G30" s="25"/>
      <c r="H30" s="42">
        <f t="shared" si="0"/>
      </c>
      <c r="I30" s="26"/>
      <c r="J30" s="26"/>
      <c r="K30" s="27"/>
      <c r="L30" s="25"/>
      <c r="M30" s="26"/>
      <c r="N30" s="25"/>
      <c r="O30" s="25"/>
      <c r="P30" s="25"/>
      <c r="Q30" s="40">
        <f t="shared" si="1"/>
      </c>
      <c r="R30" s="25"/>
      <c r="S30" s="18"/>
    </row>
    <row r="31" spans="1:19" s="35" customFormat="1" ht="11.25">
      <c r="A31" s="3"/>
      <c r="B31" s="4"/>
      <c r="C31" s="5"/>
      <c r="D31" s="5"/>
      <c r="E31" s="4"/>
      <c r="F31" s="4"/>
      <c r="G31" s="4"/>
      <c r="H31" s="41">
        <f t="shared" si="0"/>
      </c>
      <c r="I31" s="5"/>
      <c r="J31" s="5"/>
      <c r="K31" s="17"/>
      <c r="L31" s="4"/>
      <c r="M31" s="5"/>
      <c r="N31" s="4"/>
      <c r="O31" s="4"/>
      <c r="P31" s="4"/>
      <c r="Q31" s="39">
        <f t="shared" si="1"/>
      </c>
      <c r="R31" s="4"/>
      <c r="S31" s="18"/>
    </row>
    <row r="32" spans="1:19" s="35" customFormat="1" ht="11.25">
      <c r="A32" s="24"/>
      <c r="B32" s="25"/>
      <c r="C32" s="26"/>
      <c r="D32" s="26"/>
      <c r="E32" s="25"/>
      <c r="F32" s="25"/>
      <c r="G32" s="25"/>
      <c r="H32" s="42">
        <f t="shared" si="0"/>
      </c>
      <c r="I32" s="26"/>
      <c r="J32" s="26"/>
      <c r="K32" s="27"/>
      <c r="L32" s="25"/>
      <c r="M32" s="26"/>
      <c r="N32" s="25"/>
      <c r="O32" s="25"/>
      <c r="P32" s="25"/>
      <c r="Q32" s="40">
        <f t="shared" si="1"/>
      </c>
      <c r="R32" s="25"/>
      <c r="S32" s="18"/>
    </row>
    <row r="33" spans="1:19" s="35" customFormat="1" ht="11.25">
      <c r="A33" s="3"/>
      <c r="B33" s="4"/>
      <c r="C33" s="5"/>
      <c r="D33" s="5"/>
      <c r="E33" s="4"/>
      <c r="F33" s="4"/>
      <c r="G33" s="4"/>
      <c r="H33" s="41">
        <f t="shared" si="0"/>
      </c>
      <c r="I33" s="5"/>
      <c r="J33" s="5"/>
      <c r="K33" s="17"/>
      <c r="L33" s="4"/>
      <c r="M33" s="5"/>
      <c r="N33" s="4"/>
      <c r="O33" s="4"/>
      <c r="P33" s="4"/>
      <c r="Q33" s="39">
        <f t="shared" si="1"/>
      </c>
      <c r="R33" s="4"/>
      <c r="S33" s="18"/>
    </row>
    <row r="34" spans="1:19" s="35" customFormat="1" ht="11.25">
      <c r="A34" s="24"/>
      <c r="B34" s="25"/>
      <c r="C34" s="26"/>
      <c r="D34" s="26"/>
      <c r="E34" s="25"/>
      <c r="F34" s="25"/>
      <c r="G34" s="25"/>
      <c r="H34" s="42">
        <f t="shared" si="0"/>
      </c>
      <c r="I34" s="26"/>
      <c r="J34" s="26"/>
      <c r="K34" s="27"/>
      <c r="L34" s="25"/>
      <c r="M34" s="26"/>
      <c r="N34" s="25"/>
      <c r="O34" s="25"/>
      <c r="P34" s="25"/>
      <c r="Q34" s="40">
        <f t="shared" si="1"/>
      </c>
      <c r="R34" s="25"/>
      <c r="S34" s="18"/>
    </row>
    <row r="35" spans="1:19" s="35" customFormat="1" ht="11.25">
      <c r="A35" s="3"/>
      <c r="B35" s="4"/>
      <c r="C35" s="5"/>
      <c r="D35" s="5"/>
      <c r="E35" s="4"/>
      <c r="F35" s="4"/>
      <c r="G35" s="4"/>
      <c r="H35" s="41">
        <f t="shared" si="0"/>
      </c>
      <c r="I35" s="5"/>
      <c r="J35" s="5"/>
      <c r="K35" s="17"/>
      <c r="L35" s="4"/>
      <c r="M35" s="5"/>
      <c r="N35" s="4"/>
      <c r="O35" s="4"/>
      <c r="P35" s="4"/>
      <c r="Q35" s="39">
        <f t="shared" si="1"/>
      </c>
      <c r="R35" s="4"/>
      <c r="S35" s="18"/>
    </row>
    <row r="36" spans="1:19" s="35" customFormat="1" ht="11.25">
      <c r="A36" s="24"/>
      <c r="B36" s="25"/>
      <c r="C36" s="26"/>
      <c r="D36" s="26"/>
      <c r="E36" s="25"/>
      <c r="F36" s="25"/>
      <c r="G36" s="25"/>
      <c r="H36" s="42">
        <f t="shared" si="0"/>
      </c>
      <c r="I36" s="26"/>
      <c r="J36" s="26"/>
      <c r="K36" s="27"/>
      <c r="L36" s="25"/>
      <c r="M36" s="26"/>
      <c r="N36" s="25"/>
      <c r="O36" s="25"/>
      <c r="P36" s="25"/>
      <c r="Q36" s="40">
        <f t="shared" si="1"/>
      </c>
      <c r="R36" s="25"/>
      <c r="S36" s="18"/>
    </row>
    <row r="37" spans="1:19" s="35" customFormat="1" ht="11.25">
      <c r="A37" s="3"/>
      <c r="B37" s="4"/>
      <c r="C37" s="5"/>
      <c r="D37" s="5"/>
      <c r="E37" s="4"/>
      <c r="F37" s="4"/>
      <c r="G37" s="4"/>
      <c r="H37" s="41">
        <f t="shared" si="0"/>
      </c>
      <c r="I37" s="5"/>
      <c r="J37" s="5"/>
      <c r="K37" s="17"/>
      <c r="L37" s="4"/>
      <c r="M37" s="5"/>
      <c r="N37" s="4"/>
      <c r="O37" s="4"/>
      <c r="P37" s="4"/>
      <c r="Q37" s="39">
        <f t="shared" si="1"/>
      </c>
      <c r="R37" s="4"/>
      <c r="S37" s="18"/>
    </row>
    <row r="38" spans="1:19" s="35" customFormat="1" ht="11.25">
      <c r="A38" s="24"/>
      <c r="B38" s="25"/>
      <c r="C38" s="26"/>
      <c r="D38" s="26"/>
      <c r="E38" s="25"/>
      <c r="F38" s="25"/>
      <c r="G38" s="25"/>
      <c r="H38" s="42">
        <f t="shared" si="0"/>
      </c>
      <c r="I38" s="26"/>
      <c r="J38" s="26"/>
      <c r="K38" s="27"/>
      <c r="L38" s="25"/>
      <c r="M38" s="26"/>
      <c r="N38" s="25"/>
      <c r="O38" s="25"/>
      <c r="P38" s="25"/>
      <c r="Q38" s="40">
        <f t="shared" si="1"/>
      </c>
      <c r="R38" s="25"/>
      <c r="S38" s="18"/>
    </row>
    <row r="39" spans="1:19" s="35" customFormat="1" ht="11.25">
      <c r="A39" s="3"/>
      <c r="B39" s="4"/>
      <c r="C39" s="5"/>
      <c r="D39" s="5"/>
      <c r="E39" s="4"/>
      <c r="F39" s="4"/>
      <c r="G39" s="4"/>
      <c r="H39" s="41">
        <f t="shared" si="0"/>
      </c>
      <c r="I39" s="5"/>
      <c r="J39" s="5"/>
      <c r="K39" s="17"/>
      <c r="L39" s="4"/>
      <c r="M39" s="5"/>
      <c r="N39" s="4"/>
      <c r="O39" s="4"/>
      <c r="P39" s="4"/>
      <c r="Q39" s="39">
        <f t="shared" si="1"/>
      </c>
      <c r="R39" s="4"/>
      <c r="S39" s="18"/>
    </row>
    <row r="40" spans="1:19" s="35" customFormat="1" ht="11.25">
      <c r="A40" s="24"/>
      <c r="B40" s="25"/>
      <c r="C40" s="26"/>
      <c r="D40" s="26"/>
      <c r="E40" s="25"/>
      <c r="F40" s="25"/>
      <c r="G40" s="25"/>
      <c r="H40" s="42">
        <f t="shared" si="0"/>
      </c>
      <c r="I40" s="26"/>
      <c r="J40" s="26"/>
      <c r="K40" s="27"/>
      <c r="L40" s="25"/>
      <c r="M40" s="26"/>
      <c r="N40" s="25"/>
      <c r="O40" s="25"/>
      <c r="P40" s="25"/>
      <c r="Q40" s="40">
        <f t="shared" si="1"/>
      </c>
      <c r="R40" s="25"/>
      <c r="S40" s="18"/>
    </row>
    <row r="41" spans="1:19" s="35" customFormat="1" ht="11.25">
      <c r="A41" s="3"/>
      <c r="B41" s="4"/>
      <c r="C41" s="5"/>
      <c r="D41" s="5"/>
      <c r="E41" s="4"/>
      <c r="F41" s="4"/>
      <c r="G41" s="4"/>
      <c r="H41" s="41">
        <f t="shared" si="0"/>
      </c>
      <c r="I41" s="5"/>
      <c r="J41" s="5"/>
      <c r="K41" s="17"/>
      <c r="L41" s="4"/>
      <c r="M41" s="5"/>
      <c r="N41" s="4"/>
      <c r="O41" s="4"/>
      <c r="P41" s="4"/>
      <c r="Q41" s="39">
        <f t="shared" si="1"/>
      </c>
      <c r="R41" s="4"/>
      <c r="S41" s="18"/>
    </row>
    <row r="42" spans="1:19" s="35" customFormat="1" ht="11.25">
      <c r="A42" s="24"/>
      <c r="B42" s="25"/>
      <c r="C42" s="26"/>
      <c r="D42" s="26"/>
      <c r="E42" s="25"/>
      <c r="F42" s="25"/>
      <c r="G42" s="25"/>
      <c r="H42" s="42">
        <f t="shared" si="0"/>
      </c>
      <c r="I42" s="26"/>
      <c r="J42" s="26"/>
      <c r="K42" s="27"/>
      <c r="L42" s="25"/>
      <c r="M42" s="26"/>
      <c r="N42" s="25"/>
      <c r="O42" s="25"/>
      <c r="P42" s="25"/>
      <c r="Q42" s="40">
        <f t="shared" si="1"/>
      </c>
      <c r="R42" s="25"/>
      <c r="S42" s="18"/>
    </row>
    <row r="43" spans="1:19" s="35" customFormat="1" ht="11.25">
      <c r="A43" s="3"/>
      <c r="B43" s="4"/>
      <c r="C43" s="5"/>
      <c r="D43" s="5"/>
      <c r="E43" s="4"/>
      <c r="F43" s="4"/>
      <c r="G43" s="4"/>
      <c r="H43" s="41">
        <f t="shared" si="0"/>
      </c>
      <c r="I43" s="5"/>
      <c r="J43" s="5"/>
      <c r="K43" s="17"/>
      <c r="L43" s="4"/>
      <c r="M43" s="5"/>
      <c r="N43" s="4"/>
      <c r="O43" s="4"/>
      <c r="P43" s="4"/>
      <c r="Q43" s="39">
        <f t="shared" si="1"/>
      </c>
      <c r="R43" s="4"/>
      <c r="S43" s="18"/>
    </row>
    <row r="44" spans="1:19" s="35" customFormat="1" ht="11.25">
      <c r="A44" s="24"/>
      <c r="B44" s="25"/>
      <c r="C44" s="26"/>
      <c r="D44" s="26"/>
      <c r="E44" s="25"/>
      <c r="F44" s="25"/>
      <c r="G44" s="25"/>
      <c r="H44" s="42">
        <f t="shared" si="0"/>
      </c>
      <c r="I44" s="26"/>
      <c r="J44" s="26"/>
      <c r="K44" s="27"/>
      <c r="L44" s="25"/>
      <c r="M44" s="26"/>
      <c r="N44" s="25"/>
      <c r="O44" s="25"/>
      <c r="P44" s="25"/>
      <c r="Q44" s="40">
        <f t="shared" si="1"/>
      </c>
      <c r="R44" s="25"/>
      <c r="S44" s="18"/>
    </row>
    <row r="45" spans="1:19" s="35" customFormat="1" ht="11.25">
      <c r="A45" s="3"/>
      <c r="B45" s="4"/>
      <c r="C45" s="5"/>
      <c r="D45" s="5"/>
      <c r="E45" s="4"/>
      <c r="F45" s="4"/>
      <c r="G45" s="4"/>
      <c r="H45" s="41">
        <f t="shared" si="0"/>
      </c>
      <c r="I45" s="5"/>
      <c r="J45" s="5"/>
      <c r="K45" s="17"/>
      <c r="L45" s="4"/>
      <c r="M45" s="5"/>
      <c r="N45" s="4"/>
      <c r="O45" s="4"/>
      <c r="P45" s="4"/>
      <c r="Q45" s="39">
        <f t="shared" si="1"/>
      </c>
      <c r="R45" s="4"/>
      <c r="S45" s="18"/>
    </row>
    <row r="46" spans="1:19" s="35" customFormat="1" ht="11.25">
      <c r="A46" s="24"/>
      <c r="B46" s="25"/>
      <c r="C46" s="26"/>
      <c r="D46" s="26"/>
      <c r="E46" s="25"/>
      <c r="F46" s="25"/>
      <c r="G46" s="25"/>
      <c r="H46" s="42">
        <f t="shared" si="0"/>
      </c>
      <c r="I46" s="26"/>
      <c r="J46" s="26"/>
      <c r="K46" s="27"/>
      <c r="L46" s="25"/>
      <c r="M46" s="26"/>
      <c r="N46" s="25"/>
      <c r="O46" s="25"/>
      <c r="P46" s="25"/>
      <c r="Q46" s="40">
        <f t="shared" si="1"/>
      </c>
      <c r="R46" s="25"/>
      <c r="S46" s="18"/>
    </row>
    <row r="47" spans="1:19" s="35" customFormat="1" ht="11.25">
      <c r="A47" s="3"/>
      <c r="B47" s="4"/>
      <c r="C47" s="5"/>
      <c r="D47" s="5"/>
      <c r="E47" s="4"/>
      <c r="F47" s="4"/>
      <c r="G47" s="4"/>
      <c r="H47" s="41">
        <f t="shared" si="0"/>
      </c>
      <c r="I47" s="5"/>
      <c r="J47" s="5"/>
      <c r="K47" s="17"/>
      <c r="L47" s="4"/>
      <c r="M47" s="5"/>
      <c r="N47" s="4"/>
      <c r="O47" s="4"/>
      <c r="P47" s="4"/>
      <c r="Q47" s="39">
        <f t="shared" si="1"/>
      </c>
      <c r="R47" s="4"/>
      <c r="S47" s="18"/>
    </row>
    <row r="48" spans="1:19" s="35" customFormat="1" ht="11.25">
      <c r="A48" s="24"/>
      <c r="B48" s="25"/>
      <c r="C48" s="26"/>
      <c r="D48" s="26"/>
      <c r="E48" s="25"/>
      <c r="F48" s="25"/>
      <c r="G48" s="25"/>
      <c r="H48" s="42">
        <f t="shared" si="0"/>
      </c>
      <c r="I48" s="26"/>
      <c r="J48" s="26"/>
      <c r="K48" s="27"/>
      <c r="L48" s="25"/>
      <c r="M48" s="26"/>
      <c r="N48" s="25"/>
      <c r="O48" s="25"/>
      <c r="P48" s="25"/>
      <c r="Q48" s="40">
        <f t="shared" si="1"/>
      </c>
      <c r="R48" s="25"/>
      <c r="S48" s="18"/>
    </row>
    <row r="49" spans="1:19" s="35" customFormat="1" ht="11.25">
      <c r="A49" s="3"/>
      <c r="B49" s="4"/>
      <c r="C49" s="5"/>
      <c r="D49" s="5"/>
      <c r="E49" s="4"/>
      <c r="F49" s="4"/>
      <c r="G49" s="4"/>
      <c r="H49" s="41">
        <f t="shared" si="0"/>
      </c>
      <c r="I49" s="5"/>
      <c r="J49" s="5"/>
      <c r="K49" s="17"/>
      <c r="L49" s="4"/>
      <c r="M49" s="5"/>
      <c r="N49" s="4"/>
      <c r="O49" s="4"/>
      <c r="P49" s="4"/>
      <c r="Q49" s="39">
        <f t="shared" si="1"/>
      </c>
      <c r="R49" s="4"/>
      <c r="S49" s="18"/>
    </row>
    <row r="50" spans="1:19" s="35" customFormat="1" ht="11.25">
      <c r="A50" s="24"/>
      <c r="B50" s="25"/>
      <c r="C50" s="26"/>
      <c r="D50" s="26"/>
      <c r="E50" s="25"/>
      <c r="F50" s="25"/>
      <c r="G50" s="25"/>
      <c r="H50" s="42">
        <f t="shared" si="0"/>
      </c>
      <c r="I50" s="26"/>
      <c r="J50" s="26"/>
      <c r="K50" s="27"/>
      <c r="L50" s="25"/>
      <c r="M50" s="26"/>
      <c r="N50" s="25"/>
      <c r="O50" s="25"/>
      <c r="P50" s="25"/>
      <c r="Q50" s="40">
        <f t="shared" si="1"/>
      </c>
      <c r="R50" s="25"/>
      <c r="S50" s="18"/>
    </row>
    <row r="51" spans="1:19" s="35" customFormat="1" ht="11.25">
      <c r="A51" s="3"/>
      <c r="B51" s="4"/>
      <c r="C51" s="5"/>
      <c r="D51" s="5"/>
      <c r="E51" s="4"/>
      <c r="F51" s="4"/>
      <c r="G51" s="4"/>
      <c r="H51" s="41">
        <f t="shared" si="0"/>
      </c>
      <c r="I51" s="5"/>
      <c r="J51" s="5"/>
      <c r="K51" s="17"/>
      <c r="L51" s="4"/>
      <c r="M51" s="5"/>
      <c r="N51" s="4"/>
      <c r="O51" s="4"/>
      <c r="P51" s="4"/>
      <c r="Q51" s="39">
        <f t="shared" si="1"/>
      </c>
      <c r="R51" s="4"/>
      <c r="S51" s="18"/>
    </row>
    <row r="52" spans="1:19" s="35" customFormat="1" ht="11.25">
      <c r="A52" s="24"/>
      <c r="B52" s="25"/>
      <c r="C52" s="26"/>
      <c r="D52" s="26"/>
      <c r="E52" s="25"/>
      <c r="F52" s="25"/>
      <c r="G52" s="25"/>
      <c r="H52" s="42">
        <f t="shared" si="0"/>
      </c>
      <c r="I52" s="26"/>
      <c r="J52" s="26"/>
      <c r="K52" s="27"/>
      <c r="L52" s="25"/>
      <c r="M52" s="26"/>
      <c r="N52" s="25"/>
      <c r="O52" s="25"/>
      <c r="P52" s="25"/>
      <c r="Q52" s="40">
        <f t="shared" si="1"/>
      </c>
      <c r="R52" s="25"/>
      <c r="S52" s="18"/>
    </row>
    <row r="53" spans="1:19" s="35" customFormat="1" ht="11.25">
      <c r="A53" s="3"/>
      <c r="B53" s="4"/>
      <c r="C53" s="5"/>
      <c r="D53" s="5"/>
      <c r="E53" s="4"/>
      <c r="F53" s="4"/>
      <c r="G53" s="4"/>
      <c r="H53" s="41">
        <f t="shared" si="0"/>
      </c>
      <c r="I53" s="5"/>
      <c r="J53" s="5"/>
      <c r="K53" s="17"/>
      <c r="L53" s="4"/>
      <c r="M53" s="5"/>
      <c r="N53" s="4"/>
      <c r="O53" s="4"/>
      <c r="P53" s="4"/>
      <c r="Q53" s="39">
        <f t="shared" si="1"/>
      </c>
      <c r="R53" s="4"/>
      <c r="S53" s="18"/>
    </row>
    <row r="54" spans="1:19" s="35" customFormat="1" ht="11.25">
      <c r="A54" s="24"/>
      <c r="B54" s="25"/>
      <c r="C54" s="26"/>
      <c r="D54" s="26"/>
      <c r="E54" s="25"/>
      <c r="F54" s="25"/>
      <c r="G54" s="25"/>
      <c r="H54" s="42">
        <f t="shared" si="0"/>
      </c>
      <c r="I54" s="26"/>
      <c r="J54" s="26"/>
      <c r="K54" s="27"/>
      <c r="L54" s="25"/>
      <c r="M54" s="26"/>
      <c r="N54" s="25"/>
      <c r="O54" s="25"/>
      <c r="P54" s="25"/>
      <c r="Q54" s="40">
        <f t="shared" si="1"/>
      </c>
      <c r="R54" s="25"/>
      <c r="S54" s="18"/>
    </row>
    <row r="55" spans="1:19" s="35" customFormat="1" ht="11.25">
      <c r="A55" s="3"/>
      <c r="B55" s="4"/>
      <c r="C55" s="5"/>
      <c r="D55" s="5"/>
      <c r="E55" s="4"/>
      <c r="F55" s="4"/>
      <c r="G55" s="4"/>
      <c r="H55" s="41">
        <f t="shared" si="0"/>
      </c>
      <c r="I55" s="5"/>
      <c r="J55" s="5"/>
      <c r="K55" s="17"/>
      <c r="L55" s="4"/>
      <c r="M55" s="5"/>
      <c r="N55" s="4"/>
      <c r="O55" s="4"/>
      <c r="P55" s="4"/>
      <c r="Q55" s="39">
        <f t="shared" si="1"/>
      </c>
      <c r="R55" s="4"/>
      <c r="S55" s="18"/>
    </row>
    <row r="56" spans="1:19" s="35" customFormat="1" ht="11.25">
      <c r="A56" s="24"/>
      <c r="B56" s="25"/>
      <c r="C56" s="26"/>
      <c r="D56" s="26"/>
      <c r="E56" s="25"/>
      <c r="F56" s="25"/>
      <c r="G56" s="25"/>
      <c r="H56" s="42">
        <f t="shared" si="0"/>
      </c>
      <c r="I56" s="26"/>
      <c r="J56" s="26"/>
      <c r="K56" s="27"/>
      <c r="L56" s="25"/>
      <c r="M56" s="26"/>
      <c r="N56" s="25"/>
      <c r="O56" s="25"/>
      <c r="P56" s="25"/>
      <c r="Q56" s="40">
        <f t="shared" si="1"/>
      </c>
      <c r="R56" s="25"/>
      <c r="S56" s="18"/>
    </row>
    <row r="57" spans="1:19" s="35" customFormat="1" ht="11.25">
      <c r="A57" s="3"/>
      <c r="B57" s="4"/>
      <c r="C57" s="5"/>
      <c r="D57" s="5"/>
      <c r="E57" s="4"/>
      <c r="F57" s="4"/>
      <c r="G57" s="4"/>
      <c r="H57" s="41">
        <f t="shared" si="0"/>
      </c>
      <c r="I57" s="5"/>
      <c r="J57" s="5"/>
      <c r="K57" s="17"/>
      <c r="L57" s="4"/>
      <c r="M57" s="5"/>
      <c r="N57" s="4"/>
      <c r="O57" s="4"/>
      <c r="P57" s="4"/>
      <c r="Q57" s="39">
        <f t="shared" si="1"/>
      </c>
      <c r="R57" s="4"/>
      <c r="S57" s="18"/>
    </row>
    <row r="58" spans="1:19" s="35" customFormat="1" ht="11.25">
      <c r="A58" s="24"/>
      <c r="B58" s="25"/>
      <c r="C58" s="26"/>
      <c r="D58" s="26"/>
      <c r="E58" s="25"/>
      <c r="F58" s="25"/>
      <c r="G58" s="25"/>
      <c r="H58" s="42">
        <f t="shared" si="0"/>
      </c>
      <c r="I58" s="26"/>
      <c r="J58" s="26"/>
      <c r="K58" s="27"/>
      <c r="L58" s="25"/>
      <c r="M58" s="26"/>
      <c r="N58" s="25"/>
      <c r="O58" s="25"/>
      <c r="P58" s="25"/>
      <c r="Q58" s="40">
        <f t="shared" si="1"/>
      </c>
      <c r="R58" s="25"/>
      <c r="S58" s="18"/>
    </row>
    <row r="59" spans="4:18" s="36" customFormat="1" ht="11.25">
      <c r="D59" s="36" t="s">
        <v>22</v>
      </c>
      <c r="F59" s="38">
        <f>SUM(F7:F58)</f>
        <v>0</v>
      </c>
      <c r="G59" s="38">
        <f>SUM(G7:G58)</f>
        <v>0</v>
      </c>
      <c r="H59" s="38">
        <f>SUM(H7:H58)</f>
        <v>0</v>
      </c>
      <c r="J59" s="36" t="s">
        <v>42</v>
      </c>
      <c r="N59" s="37">
        <f>SUM(N7:N58)</f>
        <v>0</v>
      </c>
      <c r="O59" s="37">
        <f>SUM(O7:O58)</f>
        <v>0</v>
      </c>
      <c r="P59" s="37">
        <f>SUM(P7:P58)</f>
        <v>0</v>
      </c>
      <c r="Q59" s="37">
        <f>SUM(Q7:Q58)</f>
        <v>0</v>
      </c>
      <c r="R59" s="37">
        <f>SUM(R7:R58)</f>
        <v>0</v>
      </c>
    </row>
    <row r="76" ht="12.75">
      <c r="C76" s="19"/>
    </row>
  </sheetData>
  <sheetProtection password="CC21" sheet="1" objects="1" scenarios="1" selectLockedCells="1"/>
  <mergeCells count="9">
    <mergeCell ref="C1:F1"/>
    <mergeCell ref="N5:R5"/>
    <mergeCell ref="J5:L5"/>
    <mergeCell ref="I5:I6"/>
    <mergeCell ref="F5:H5"/>
    <mergeCell ref="A5:A6"/>
    <mergeCell ref="B5:B6"/>
    <mergeCell ref="D5:E5"/>
    <mergeCell ref="C5:C6"/>
  </mergeCells>
  <printOptions/>
  <pageMargins left="0.17" right="0.17" top="0.53" bottom="0.54" header="0" footer="0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P60"/>
  <sheetViews>
    <sheetView zoomScale="75" zoomScaleNormal="75" zoomScalePageLayoutView="0" workbookViewId="0" topLeftCell="A1">
      <selection activeCell="M7" sqref="M7:N7"/>
    </sheetView>
  </sheetViews>
  <sheetFormatPr defaultColWidth="9.140625" defaultRowHeight="12.75"/>
  <cols>
    <col min="1" max="1" width="3.421875" style="8" customWidth="1"/>
    <col min="2" max="2" width="14.140625" style="8" customWidth="1"/>
    <col min="3" max="15" width="9.140625" style="8" customWidth="1"/>
    <col min="16" max="16" width="9.57421875" style="8" customWidth="1"/>
    <col min="17" max="16384" width="9.140625" style="8" customWidth="1"/>
  </cols>
  <sheetData>
    <row r="1" spans="1:16" ht="12.75">
      <c r="A1" s="6"/>
      <c r="B1" s="7" t="s">
        <v>0</v>
      </c>
      <c r="C1" s="64" t="str">
        <f>+DADES!C1</f>
        <v>Ajuntament xxxxxxxxx</v>
      </c>
      <c r="D1" s="65"/>
      <c r="E1" s="65"/>
      <c r="F1" s="65"/>
      <c r="G1" s="66"/>
      <c r="O1" s="9" t="s">
        <v>1</v>
      </c>
      <c r="P1" s="9">
        <f>+DADES!$R$1</f>
        <v>1</v>
      </c>
    </row>
    <row r="2" ht="12.75">
      <c r="A2" s="6"/>
    </row>
    <row r="3" spans="1:5" ht="12.75">
      <c r="A3" s="10"/>
      <c r="B3" s="11"/>
      <c r="D3" s="12" t="s">
        <v>3</v>
      </c>
      <c r="E3" s="12"/>
    </row>
    <row r="4" spans="1:16" ht="12.75">
      <c r="A4" s="10"/>
      <c r="B4" s="11"/>
      <c r="D4" s="12"/>
      <c r="E4" s="12"/>
      <c r="O4" s="13" t="s">
        <v>2</v>
      </c>
      <c r="P4" s="13">
        <f>+DADES!$R$4</f>
        <v>2016</v>
      </c>
    </row>
    <row r="5" spans="1:16" ht="12.75" customHeight="1">
      <c r="A5" s="6"/>
      <c r="B5" s="54" t="s">
        <v>25</v>
      </c>
      <c r="C5" s="54" t="s">
        <v>4</v>
      </c>
      <c r="D5" s="56"/>
      <c r="E5" s="54" t="s">
        <v>5</v>
      </c>
      <c r="F5" s="56"/>
      <c r="G5" s="54" t="s">
        <v>7</v>
      </c>
      <c r="H5" s="56"/>
      <c r="I5" s="49" t="s">
        <v>8</v>
      </c>
      <c r="J5" s="50"/>
      <c r="K5" s="50"/>
      <c r="L5" s="50"/>
      <c r="M5" s="50"/>
      <c r="N5" s="50"/>
      <c r="O5" s="50"/>
      <c r="P5" s="51"/>
    </row>
    <row r="6" spans="2:16" ht="39.75" customHeight="1">
      <c r="B6" s="62"/>
      <c r="C6" s="62"/>
      <c r="D6" s="63"/>
      <c r="E6" s="62"/>
      <c r="F6" s="63"/>
      <c r="G6" s="62" t="s">
        <v>6</v>
      </c>
      <c r="H6" s="63"/>
      <c r="I6" s="46" t="s">
        <v>9</v>
      </c>
      <c r="J6" s="48"/>
      <c r="K6" s="46" t="s">
        <v>38</v>
      </c>
      <c r="L6" s="48"/>
      <c r="M6" s="46" t="s">
        <v>39</v>
      </c>
      <c r="N6" s="48"/>
      <c r="O6" s="46" t="s">
        <v>10</v>
      </c>
      <c r="P6" s="48"/>
    </row>
    <row r="7" spans="2:16" ht="12.75">
      <c r="B7" s="14" t="s">
        <v>26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2:16" ht="12.75">
      <c r="B8" s="16">
        <f>IF(DADES!A7=0,"",+DADES!A7)</f>
      </c>
      <c r="C8" s="59">
        <f>IF(DADES!A7=0,"",+DADES!B7)</f>
      </c>
      <c r="D8" s="59"/>
      <c r="E8" s="59">
        <f>IF(+DADES!A7=0,IF(ISNUMBER(C8),0,""),+DADES!N7)</f>
      </c>
      <c r="F8" s="59"/>
      <c r="G8" s="57">
        <f aca="true" t="shared" si="0" ref="G8:G34">IF(ISNUMBER(C8+E8-O8),C8+E8-O8,"")</f>
      </c>
      <c r="H8" s="58"/>
      <c r="I8" s="59">
        <f aca="true" t="shared" si="1" ref="I8:I34">IF(ISNUMBER(O8-M8),O8-M8-K8,"")</f>
      </c>
      <c r="J8" s="59"/>
      <c r="K8" s="59">
        <f>IF(DADES!A7=0,"",DADES!P7)</f>
      </c>
      <c r="L8" s="59"/>
      <c r="M8" s="59">
        <f>IF(DADES!A7=0,"",DADES!R7)</f>
      </c>
      <c r="N8" s="59"/>
      <c r="O8" s="59">
        <f>IF(DADES!A7=0,"",DADES!Q7+DADES!P7)</f>
      </c>
      <c r="P8" s="59"/>
    </row>
    <row r="9" spans="2:16" ht="12.75">
      <c r="B9" s="16">
        <f>IF(DADES!A8=0,"",+DADES!A8)</f>
      </c>
      <c r="C9" s="59">
        <f>IF(DADES!A8=0,"",+DADES!B8)</f>
      </c>
      <c r="D9" s="59"/>
      <c r="E9" s="59">
        <f>IF(+DADES!N8=0,IF(ISNUMBER(C9),0,""),+DADES!N8)</f>
      </c>
      <c r="F9" s="59"/>
      <c r="G9" s="57">
        <f t="shared" si="0"/>
      </c>
      <c r="H9" s="58"/>
      <c r="I9" s="59">
        <f t="shared" si="1"/>
      </c>
      <c r="J9" s="59"/>
      <c r="K9" s="59">
        <f>IF(DADES!A8=0,"",DADES!P8)</f>
      </c>
      <c r="L9" s="59"/>
      <c r="M9" s="59">
        <f>IF(DADES!A8=0,"",DADES!R8)</f>
      </c>
      <c r="N9" s="59"/>
      <c r="O9" s="59">
        <f>IF(DADES!A8=0,"",DADES!Q8+DADES!P8)</f>
      </c>
      <c r="P9" s="59"/>
    </row>
    <row r="10" spans="2:16" ht="12.75">
      <c r="B10" s="16">
        <f>IF(DADES!A9=0,"",+DADES!A9)</f>
      </c>
      <c r="C10" s="59">
        <f>IF(DADES!A9=0,"",+DADES!B9)</f>
      </c>
      <c r="D10" s="59"/>
      <c r="E10" s="59">
        <f>IF(+DADES!N9=0,IF(ISNUMBER(C10),0,""),+DADES!N9)</f>
      </c>
      <c r="F10" s="59"/>
      <c r="G10" s="57">
        <f t="shared" si="0"/>
      </c>
      <c r="H10" s="58"/>
      <c r="I10" s="59">
        <f t="shared" si="1"/>
      </c>
      <c r="J10" s="59"/>
      <c r="K10" s="59">
        <f>IF(DADES!A9=0,"",DADES!P9)</f>
      </c>
      <c r="L10" s="59"/>
      <c r="M10" s="59">
        <f>IF(DADES!A9=0,"",DADES!R9)</f>
      </c>
      <c r="N10" s="59"/>
      <c r="O10" s="59">
        <f>IF(DADES!A9=0,"",DADES!Q9+DADES!P9)</f>
      </c>
      <c r="P10" s="59"/>
    </row>
    <row r="11" spans="2:16" ht="12.75">
      <c r="B11" s="16">
        <f>IF(DADES!A10=0,"",+DADES!A10)</f>
      </c>
      <c r="C11" s="59">
        <f>IF(DADES!A10=0,"",+DADES!B10)</f>
      </c>
      <c r="D11" s="59"/>
      <c r="E11" s="59">
        <f>IF(+DADES!A10=0,IF(ISNUMBER(C11),0,""),+DADES!N10)</f>
      </c>
      <c r="F11" s="59"/>
      <c r="G11" s="57">
        <f t="shared" si="0"/>
      </c>
      <c r="H11" s="58"/>
      <c r="I11" s="59">
        <f t="shared" si="1"/>
      </c>
      <c r="J11" s="59"/>
      <c r="K11" s="59">
        <f>IF(DADES!A10=0,"",DADES!P10)</f>
      </c>
      <c r="L11" s="59"/>
      <c r="M11" s="59">
        <f>IF(DADES!A10=0,"",DADES!R10)</f>
      </c>
      <c r="N11" s="59"/>
      <c r="O11" s="59">
        <f>IF(DADES!A10=0,"",DADES!Q10+DADES!P10)</f>
      </c>
      <c r="P11" s="59"/>
    </row>
    <row r="12" spans="2:16" ht="12.75">
      <c r="B12" s="16">
        <f>IF(DADES!A11=0,"",+DADES!A11)</f>
      </c>
      <c r="C12" s="59">
        <f>IF(DADES!A11=0,"",+DADES!B11)</f>
      </c>
      <c r="D12" s="59"/>
      <c r="E12" s="59">
        <f>IF(+DADES!A11=0,IF(ISNUMBER(C12),0,""),+DADES!N11)</f>
      </c>
      <c r="F12" s="59"/>
      <c r="G12" s="57">
        <f t="shared" si="0"/>
      </c>
      <c r="H12" s="58"/>
      <c r="I12" s="59">
        <f t="shared" si="1"/>
      </c>
      <c r="J12" s="59"/>
      <c r="K12" s="59">
        <f>IF(DADES!A11=0,"",DADES!P11)</f>
      </c>
      <c r="L12" s="59"/>
      <c r="M12" s="59">
        <f>IF(DADES!A11=0,"",DADES!R11)</f>
      </c>
      <c r="N12" s="59"/>
      <c r="O12" s="59">
        <f>IF(DADES!A11=0,"",DADES!Q11+DADES!P11)</f>
      </c>
      <c r="P12" s="59"/>
    </row>
    <row r="13" spans="2:16" ht="12.75">
      <c r="B13" s="16">
        <f>IF(DADES!A12=0,"",+DADES!A12)</f>
      </c>
      <c r="C13" s="59">
        <f>IF(DADES!A12=0,"",+DADES!B12)</f>
      </c>
      <c r="D13" s="59"/>
      <c r="E13" s="59">
        <f>IF(+DADES!A12=0,IF(ISNUMBER(C13),0,""),+DADES!N12)</f>
      </c>
      <c r="F13" s="59"/>
      <c r="G13" s="57">
        <f t="shared" si="0"/>
      </c>
      <c r="H13" s="58"/>
      <c r="I13" s="59">
        <f t="shared" si="1"/>
      </c>
      <c r="J13" s="59"/>
      <c r="K13" s="59">
        <f>IF(DADES!A12=0,"",DADES!P12)</f>
      </c>
      <c r="L13" s="59"/>
      <c r="M13" s="59">
        <f>IF(DADES!A12=0,"",DADES!R12)</f>
      </c>
      <c r="N13" s="59"/>
      <c r="O13" s="59">
        <f>IF(DADES!A12=0,"",DADES!Q12+DADES!P12)</f>
      </c>
      <c r="P13" s="59"/>
    </row>
    <row r="14" spans="2:16" ht="12.75">
      <c r="B14" s="16">
        <f>IF(DADES!A13=0,"",+DADES!A13)</f>
      </c>
      <c r="C14" s="59">
        <f>IF(DADES!A13=0,"",+DADES!B13)</f>
      </c>
      <c r="D14" s="59"/>
      <c r="E14" s="59">
        <f>IF(+DADES!A13=0,IF(ISNUMBER(C14),0,""),+DADES!N13)</f>
      </c>
      <c r="F14" s="59"/>
      <c r="G14" s="57">
        <f t="shared" si="0"/>
      </c>
      <c r="H14" s="58"/>
      <c r="I14" s="59">
        <f t="shared" si="1"/>
      </c>
      <c r="J14" s="59"/>
      <c r="K14" s="59">
        <f>IF(DADES!A13=0,"",DADES!P13)</f>
      </c>
      <c r="L14" s="59"/>
      <c r="M14" s="59">
        <f>IF(DADES!A13=0,"",DADES!R13)</f>
      </c>
      <c r="N14" s="59"/>
      <c r="O14" s="59">
        <f>IF(DADES!A13=0,"",DADES!Q13+DADES!P13)</f>
      </c>
      <c r="P14" s="59"/>
    </row>
    <row r="15" spans="2:16" ht="12.75">
      <c r="B15" s="16">
        <f>IF(DADES!A14=0,"",+DADES!A14)</f>
      </c>
      <c r="C15" s="59">
        <f>IF(DADES!A14=0,"",+DADES!B14)</f>
      </c>
      <c r="D15" s="59"/>
      <c r="E15" s="59">
        <f>IF(+DADES!A14=0,IF(ISNUMBER(C15),0,""),+DADES!N14)</f>
      </c>
      <c r="F15" s="59"/>
      <c r="G15" s="57">
        <f t="shared" si="0"/>
      </c>
      <c r="H15" s="58"/>
      <c r="I15" s="59">
        <f t="shared" si="1"/>
      </c>
      <c r="J15" s="59"/>
      <c r="K15" s="59">
        <f>IF(DADES!A14=0,"",DADES!P14)</f>
      </c>
      <c r="L15" s="59"/>
      <c r="M15" s="59">
        <f>IF(DADES!A14=0,"",DADES!R14)</f>
      </c>
      <c r="N15" s="59"/>
      <c r="O15" s="59">
        <f>IF(DADES!A14=0,"",DADES!Q14+DADES!P14)</f>
      </c>
      <c r="P15" s="59"/>
    </row>
    <row r="16" spans="2:16" ht="12.75">
      <c r="B16" s="16">
        <f>IF(DADES!A15=0,"",+DADES!A15)</f>
      </c>
      <c r="C16" s="59">
        <f>IF(DADES!A15=0,"",+DADES!B15)</f>
      </c>
      <c r="D16" s="59"/>
      <c r="E16" s="59">
        <f>IF(+DADES!A15=0,IF(ISNUMBER(C16),0,""),+DADES!N15)</f>
      </c>
      <c r="F16" s="59"/>
      <c r="G16" s="57">
        <f t="shared" si="0"/>
      </c>
      <c r="H16" s="58"/>
      <c r="I16" s="59">
        <f t="shared" si="1"/>
      </c>
      <c r="J16" s="59"/>
      <c r="K16" s="59">
        <f>IF(DADES!A15=0,"",DADES!P15)</f>
      </c>
      <c r="L16" s="59"/>
      <c r="M16" s="59">
        <f>IF(DADES!A15=0,"",DADES!R15)</f>
      </c>
      <c r="N16" s="59"/>
      <c r="O16" s="59">
        <f>IF(DADES!A15=0,"",DADES!Q15+DADES!P15)</f>
      </c>
      <c r="P16" s="59"/>
    </row>
    <row r="17" spans="2:16" ht="12.75">
      <c r="B17" s="16">
        <f>IF(DADES!A16=0,"",+DADES!A16)</f>
      </c>
      <c r="C17" s="59">
        <f>IF(DADES!A16=0,"",+DADES!B16)</f>
      </c>
      <c r="D17" s="59"/>
      <c r="E17" s="59">
        <f>IF(+DADES!A16=0,IF(ISNUMBER(C17),0,""),+DADES!N16)</f>
      </c>
      <c r="F17" s="59"/>
      <c r="G17" s="57">
        <f t="shared" si="0"/>
      </c>
      <c r="H17" s="58"/>
      <c r="I17" s="59">
        <f t="shared" si="1"/>
      </c>
      <c r="J17" s="59"/>
      <c r="K17" s="59">
        <f>IF(DADES!A16=0,"",DADES!P16)</f>
      </c>
      <c r="L17" s="59"/>
      <c r="M17" s="59">
        <f>IF(DADES!A16=0,"",DADES!R16)</f>
      </c>
      <c r="N17" s="59"/>
      <c r="O17" s="59">
        <f>IF(DADES!A16=0,"",DADES!Q16+DADES!P16)</f>
      </c>
      <c r="P17" s="59"/>
    </row>
    <row r="18" spans="2:16" ht="12.75">
      <c r="B18" s="16">
        <f>IF(DADES!A17=0,"",+DADES!A17)</f>
      </c>
      <c r="C18" s="59">
        <f>IF(DADES!A17=0,"",+DADES!B17)</f>
      </c>
      <c r="D18" s="59"/>
      <c r="E18" s="59">
        <f>IF(+DADES!A17=0,IF(ISNUMBER(C18),0,""),+DADES!N17)</f>
      </c>
      <c r="F18" s="59"/>
      <c r="G18" s="57">
        <f t="shared" si="0"/>
      </c>
      <c r="H18" s="58"/>
      <c r="I18" s="59">
        <f t="shared" si="1"/>
      </c>
      <c r="J18" s="59"/>
      <c r="K18" s="59">
        <f>IF(DADES!A17=0,"",DADES!P17)</f>
      </c>
      <c r="L18" s="59"/>
      <c r="M18" s="59">
        <f>IF(DADES!A17=0,"",DADES!R17)</f>
      </c>
      <c r="N18" s="59"/>
      <c r="O18" s="59">
        <f>IF(DADES!A17=0,"",DADES!Q17+DADES!P17)</f>
      </c>
      <c r="P18" s="59"/>
    </row>
    <row r="19" spans="2:16" ht="12.75">
      <c r="B19" s="16">
        <f>IF(DADES!A18=0,"",+DADES!A18)</f>
      </c>
      <c r="C19" s="59">
        <f>IF(DADES!A18=0,"",+DADES!B18)</f>
      </c>
      <c r="D19" s="59"/>
      <c r="E19" s="59">
        <f>IF(+DADES!A18=0,IF(ISNUMBER(C19),0,""),+DADES!N18)</f>
      </c>
      <c r="F19" s="59"/>
      <c r="G19" s="57">
        <f t="shared" si="0"/>
      </c>
      <c r="H19" s="58"/>
      <c r="I19" s="59">
        <f t="shared" si="1"/>
      </c>
      <c r="J19" s="59"/>
      <c r="K19" s="59">
        <f>IF(DADES!A18=0,"",DADES!P18)</f>
      </c>
      <c r="L19" s="59"/>
      <c r="M19" s="59">
        <f>IF(DADES!A18=0,"",DADES!R18)</f>
      </c>
      <c r="N19" s="59"/>
      <c r="O19" s="59">
        <f>IF(DADES!A18=0,"",DADES!Q18+DADES!P18)</f>
      </c>
      <c r="P19" s="59"/>
    </row>
    <row r="20" spans="2:16" ht="12.75">
      <c r="B20" s="16">
        <f>IF(DADES!A19=0,"",+DADES!A19)</f>
      </c>
      <c r="C20" s="59">
        <f>IF(DADES!A19=0,"",+DADES!B19)</f>
      </c>
      <c r="D20" s="59"/>
      <c r="E20" s="59">
        <f>IF(+DADES!A19=0,IF(ISNUMBER(C20),0,""),+DADES!N19)</f>
      </c>
      <c r="F20" s="59"/>
      <c r="G20" s="57">
        <f t="shared" si="0"/>
      </c>
      <c r="H20" s="58"/>
      <c r="I20" s="59">
        <f t="shared" si="1"/>
      </c>
      <c r="J20" s="59"/>
      <c r="K20" s="59">
        <f>IF(DADES!A19=0,"",DADES!P19)</f>
      </c>
      <c r="L20" s="59"/>
      <c r="M20" s="59">
        <f>IF(DADES!A19=0,"",DADES!R19)</f>
      </c>
      <c r="N20" s="59"/>
      <c r="O20" s="59">
        <f>IF(DADES!A19=0,"",DADES!Q19+DADES!P19)</f>
      </c>
      <c r="P20" s="59"/>
    </row>
    <row r="21" spans="2:16" ht="12.75">
      <c r="B21" s="16">
        <f>IF(DADES!A20=0,"",+DADES!A20)</f>
      </c>
      <c r="C21" s="59">
        <f>IF(DADES!A20=0,"",+DADES!B20)</f>
      </c>
      <c r="D21" s="59"/>
      <c r="E21" s="59">
        <f>IF(+DADES!A20=0,IF(ISNUMBER(C21),0,""),+DADES!N20)</f>
      </c>
      <c r="F21" s="59"/>
      <c r="G21" s="57">
        <f t="shared" si="0"/>
      </c>
      <c r="H21" s="58"/>
      <c r="I21" s="59">
        <f t="shared" si="1"/>
      </c>
      <c r="J21" s="59"/>
      <c r="K21" s="59">
        <f>IF(DADES!A20=0,"",DADES!P20)</f>
      </c>
      <c r="L21" s="59"/>
      <c r="M21" s="59">
        <f>IF(DADES!A20=0,"",DADES!R20)</f>
      </c>
      <c r="N21" s="59"/>
      <c r="O21" s="59">
        <f>IF(DADES!A20=0,"",DADES!Q20+DADES!P20)</f>
      </c>
      <c r="P21" s="59"/>
    </row>
    <row r="22" spans="2:16" ht="12.75">
      <c r="B22" s="16">
        <f>IF(DADES!A21=0,"",+DADES!A21)</f>
      </c>
      <c r="C22" s="59">
        <f>IF(DADES!A21=0,"",+DADES!B21)</f>
      </c>
      <c r="D22" s="59"/>
      <c r="E22" s="59">
        <f>IF(+DADES!A21=0,IF(ISNUMBER(C22),0,""),+DADES!N21)</f>
      </c>
      <c r="F22" s="59"/>
      <c r="G22" s="57">
        <f t="shared" si="0"/>
      </c>
      <c r="H22" s="58"/>
      <c r="I22" s="59">
        <f t="shared" si="1"/>
      </c>
      <c r="J22" s="59"/>
      <c r="K22" s="59">
        <f>IF(DADES!A21=0,"",DADES!P21)</f>
      </c>
      <c r="L22" s="59"/>
      <c r="M22" s="59">
        <f>IF(DADES!A21=0,"",DADES!R21)</f>
      </c>
      <c r="N22" s="59"/>
      <c r="O22" s="59">
        <f>IF(DADES!A21=0,"",DADES!Q21+DADES!P21)</f>
      </c>
      <c r="P22" s="59"/>
    </row>
    <row r="23" spans="2:16" ht="12.75">
      <c r="B23" s="16">
        <f>IF(DADES!A22=0,"",+DADES!A22)</f>
      </c>
      <c r="C23" s="59">
        <f>IF(DADES!A22=0,"",+DADES!B22)</f>
      </c>
      <c r="D23" s="59"/>
      <c r="E23" s="59">
        <f>IF(+DADES!A22=0,IF(ISNUMBER(C23),0,""),+DADES!N22)</f>
      </c>
      <c r="F23" s="59"/>
      <c r="G23" s="57">
        <f t="shared" si="0"/>
      </c>
      <c r="H23" s="58"/>
      <c r="I23" s="59">
        <f t="shared" si="1"/>
      </c>
      <c r="J23" s="59"/>
      <c r="K23" s="59">
        <f>IF(DADES!A22=0,"",DADES!P22)</f>
      </c>
      <c r="L23" s="59"/>
      <c r="M23" s="59">
        <f>IF(DADES!A22=0,"",DADES!R22)</f>
      </c>
      <c r="N23" s="59"/>
      <c r="O23" s="59">
        <f>IF(DADES!A22=0,"",DADES!Q22+DADES!P22)</f>
      </c>
      <c r="P23" s="59"/>
    </row>
    <row r="24" spans="2:16" ht="12.75">
      <c r="B24" s="16">
        <f>IF(DADES!A23=0,"",+DADES!A23)</f>
      </c>
      <c r="C24" s="59">
        <f>IF(DADES!A23=0,"",+DADES!B23)</f>
      </c>
      <c r="D24" s="59"/>
      <c r="E24" s="59">
        <f>IF(+DADES!A23=0,IF(ISNUMBER(C24),0,""),+DADES!N23)</f>
      </c>
      <c r="F24" s="59"/>
      <c r="G24" s="57">
        <f t="shared" si="0"/>
      </c>
      <c r="H24" s="58"/>
      <c r="I24" s="59">
        <f t="shared" si="1"/>
      </c>
      <c r="J24" s="59"/>
      <c r="K24" s="59">
        <f>IF(DADES!A23=0,"",DADES!P23)</f>
      </c>
      <c r="L24" s="59"/>
      <c r="M24" s="59">
        <f>IF(DADES!A23=0,"",DADES!R23)</f>
      </c>
      <c r="N24" s="59"/>
      <c r="O24" s="59">
        <f>IF(DADES!A23=0,"",DADES!Q23+DADES!P23)</f>
      </c>
      <c r="P24" s="59"/>
    </row>
    <row r="25" spans="2:16" ht="12.75">
      <c r="B25" s="16">
        <f>IF(DADES!A24=0,"",+DADES!A24)</f>
      </c>
      <c r="C25" s="59">
        <f>IF(DADES!A24=0,"",+DADES!B24)</f>
      </c>
      <c r="D25" s="59"/>
      <c r="E25" s="59">
        <f>IF(+DADES!A24=0,IF(ISNUMBER(C25),0,""),+DADES!N24)</f>
      </c>
      <c r="F25" s="59"/>
      <c r="G25" s="57">
        <f t="shared" si="0"/>
      </c>
      <c r="H25" s="58"/>
      <c r="I25" s="59">
        <f t="shared" si="1"/>
      </c>
      <c r="J25" s="59"/>
      <c r="K25" s="59">
        <f>IF(DADES!A24=0,"",DADES!P24)</f>
      </c>
      <c r="L25" s="59"/>
      <c r="M25" s="59">
        <f>IF(DADES!A24=0,"",DADES!R24)</f>
      </c>
      <c r="N25" s="59"/>
      <c r="O25" s="59">
        <f>IF(DADES!A24=0,"",DADES!Q24+DADES!P24)</f>
      </c>
      <c r="P25" s="59"/>
    </row>
    <row r="26" spans="2:16" ht="12.75">
      <c r="B26" s="16">
        <f>IF(DADES!A25=0,"",+DADES!A25)</f>
      </c>
      <c r="C26" s="59">
        <f>IF(DADES!A25=0,"",+DADES!B25)</f>
      </c>
      <c r="D26" s="59"/>
      <c r="E26" s="59">
        <f>IF(+DADES!A25=0,IF(ISNUMBER(C26),0,""),+DADES!N25)</f>
      </c>
      <c r="F26" s="59"/>
      <c r="G26" s="57">
        <f t="shared" si="0"/>
      </c>
      <c r="H26" s="58"/>
      <c r="I26" s="59">
        <f t="shared" si="1"/>
      </c>
      <c r="J26" s="59"/>
      <c r="K26" s="59">
        <f>IF(DADES!A25=0,"",DADES!P25)</f>
      </c>
      <c r="L26" s="59"/>
      <c r="M26" s="59">
        <f>IF(DADES!A25=0,"",DADES!R25)</f>
      </c>
      <c r="N26" s="59"/>
      <c r="O26" s="59">
        <f>IF(DADES!A25=0,"",DADES!Q25+DADES!P25)</f>
      </c>
      <c r="P26" s="59"/>
    </row>
    <row r="27" spans="2:16" ht="12.75">
      <c r="B27" s="16">
        <f>IF(DADES!A26=0,"",+DADES!A26)</f>
      </c>
      <c r="C27" s="59">
        <f>IF(DADES!A26=0,"",+DADES!B26)</f>
      </c>
      <c r="D27" s="59"/>
      <c r="E27" s="59">
        <f>IF(+DADES!A26=0,IF(ISNUMBER(C27),0,""),+DADES!N26)</f>
      </c>
      <c r="F27" s="59"/>
      <c r="G27" s="57">
        <f t="shared" si="0"/>
      </c>
      <c r="H27" s="58"/>
      <c r="I27" s="59">
        <f t="shared" si="1"/>
      </c>
      <c r="J27" s="59"/>
      <c r="K27" s="59">
        <f>IF(DADES!A26=0,"",DADES!P26)</f>
      </c>
      <c r="L27" s="59"/>
      <c r="M27" s="59">
        <f>IF(DADES!A26=0,"",DADES!R26)</f>
      </c>
      <c r="N27" s="59"/>
      <c r="O27" s="59">
        <f>IF(DADES!A26=0,"",DADES!Q26+DADES!P26)</f>
      </c>
      <c r="P27" s="59"/>
    </row>
    <row r="28" spans="2:16" ht="12.75">
      <c r="B28" s="16">
        <f>IF(DADES!A27=0,"",+DADES!A27)</f>
      </c>
      <c r="C28" s="59">
        <f>IF(DADES!A27=0,"",+DADES!B27)</f>
      </c>
      <c r="D28" s="59"/>
      <c r="E28" s="59">
        <f>IF(+DADES!A27=0,IF(ISNUMBER(C28),0,""),+DADES!N27)</f>
      </c>
      <c r="F28" s="59"/>
      <c r="G28" s="57">
        <f t="shared" si="0"/>
      </c>
      <c r="H28" s="58"/>
      <c r="I28" s="59">
        <f t="shared" si="1"/>
      </c>
      <c r="J28" s="59"/>
      <c r="K28" s="59">
        <f>IF(DADES!A27=0,"",DADES!P27)</f>
      </c>
      <c r="L28" s="59"/>
      <c r="M28" s="59">
        <f>IF(DADES!A27=0,"",DADES!R27)</f>
      </c>
      <c r="N28" s="59"/>
      <c r="O28" s="59">
        <f>IF(DADES!A27=0,"",DADES!Q27+DADES!P27)</f>
      </c>
      <c r="P28" s="59"/>
    </row>
    <row r="29" spans="2:16" ht="12.75">
      <c r="B29" s="16">
        <f>IF(DADES!A28=0,"",+DADES!A28)</f>
      </c>
      <c r="C29" s="59">
        <f>IF(DADES!A28=0,"",+DADES!B28)</f>
      </c>
      <c r="D29" s="59"/>
      <c r="E29" s="59">
        <f>IF(+DADES!A28=0,IF(ISNUMBER(C29),0,""),+DADES!N28)</f>
      </c>
      <c r="F29" s="59"/>
      <c r="G29" s="57">
        <f t="shared" si="0"/>
      </c>
      <c r="H29" s="58"/>
      <c r="I29" s="59">
        <f t="shared" si="1"/>
      </c>
      <c r="J29" s="59"/>
      <c r="K29" s="59">
        <f>IF(DADES!A28=0,"",DADES!P28)</f>
      </c>
      <c r="L29" s="59"/>
      <c r="M29" s="59">
        <f>IF(DADES!A28=0,"",DADES!R28)</f>
      </c>
      <c r="N29" s="59"/>
      <c r="O29" s="59">
        <f>IF(DADES!A28=0,"",DADES!Q28+DADES!P28)</f>
      </c>
      <c r="P29" s="59"/>
    </row>
    <row r="30" spans="2:16" ht="12.75">
      <c r="B30" s="16">
        <f>IF(DADES!A29=0,"",+DADES!A29)</f>
      </c>
      <c r="C30" s="59">
        <f>IF(DADES!A29=0,"",+DADES!B29)</f>
      </c>
      <c r="D30" s="59"/>
      <c r="E30" s="59">
        <f>IF(+DADES!A29=0,IF(ISNUMBER(C30),0,""),+DADES!N29)</f>
      </c>
      <c r="F30" s="59"/>
      <c r="G30" s="57">
        <f t="shared" si="0"/>
      </c>
      <c r="H30" s="58"/>
      <c r="I30" s="59">
        <f t="shared" si="1"/>
      </c>
      <c r="J30" s="59"/>
      <c r="K30" s="59">
        <f>IF(DADES!A29=0,"",DADES!P29)</f>
      </c>
      <c r="L30" s="59"/>
      <c r="M30" s="59">
        <f>IF(DADES!A29=0,"",DADES!R29)</f>
      </c>
      <c r="N30" s="59"/>
      <c r="O30" s="59">
        <f>IF(DADES!A29=0,"",DADES!Q29+DADES!P29)</f>
      </c>
      <c r="P30" s="59"/>
    </row>
    <row r="31" spans="2:16" ht="12.75">
      <c r="B31" s="16">
        <f>IF(DADES!A30=0,"",+DADES!A30)</f>
      </c>
      <c r="C31" s="59">
        <f>IF(DADES!A30=0,"",+DADES!B30)</f>
      </c>
      <c r="D31" s="59"/>
      <c r="E31" s="59">
        <f>IF(+DADES!A30=0,IF(ISNUMBER(C31),0,""),+DADES!N30)</f>
      </c>
      <c r="F31" s="59"/>
      <c r="G31" s="57">
        <f t="shared" si="0"/>
      </c>
      <c r="H31" s="58"/>
      <c r="I31" s="59">
        <f t="shared" si="1"/>
      </c>
      <c r="J31" s="59"/>
      <c r="K31" s="59">
        <f>IF(DADES!A30=0,"",DADES!P30)</f>
      </c>
      <c r="L31" s="59"/>
      <c r="M31" s="59">
        <f>IF(DADES!A30=0,"",DADES!R30)</f>
      </c>
      <c r="N31" s="59"/>
      <c r="O31" s="59">
        <f>IF(DADES!A30=0,"",DADES!Q30+DADES!P30)</f>
      </c>
      <c r="P31" s="59"/>
    </row>
    <row r="32" spans="2:16" ht="12.75">
      <c r="B32" s="16">
        <f>IF(DADES!A31=0,"",+DADES!A31)</f>
      </c>
      <c r="C32" s="59">
        <f>IF(DADES!A31=0,"",+DADES!B31)</f>
      </c>
      <c r="D32" s="59"/>
      <c r="E32" s="59">
        <f>IF(+DADES!A31=0,IF(ISNUMBER(C32),0,""),+DADES!N31)</f>
      </c>
      <c r="F32" s="59"/>
      <c r="G32" s="57">
        <f t="shared" si="0"/>
      </c>
      <c r="H32" s="58"/>
      <c r="I32" s="59">
        <f t="shared" si="1"/>
      </c>
      <c r="J32" s="59"/>
      <c r="K32" s="59">
        <f>IF(DADES!A31=0,"",DADES!P31)</f>
      </c>
      <c r="L32" s="59"/>
      <c r="M32" s="59">
        <f>IF(DADES!A31=0,"",DADES!R31)</f>
      </c>
      <c r="N32" s="59"/>
      <c r="O32" s="59">
        <f>IF(DADES!A31=0,"",DADES!Q31+DADES!P31)</f>
      </c>
      <c r="P32" s="59"/>
    </row>
    <row r="33" spans="2:16" ht="12.75">
      <c r="B33" s="16">
        <f>IF(DADES!A32=0,"",+DADES!A32)</f>
      </c>
      <c r="C33" s="59">
        <f>IF(DADES!A32=0,"",+DADES!B32)</f>
      </c>
      <c r="D33" s="59"/>
      <c r="E33" s="59">
        <f>IF(+DADES!A32=0,IF(ISNUMBER(C33),0,""),+DADES!N32)</f>
      </c>
      <c r="F33" s="59"/>
      <c r="G33" s="57">
        <f t="shared" si="0"/>
      </c>
      <c r="H33" s="58"/>
      <c r="I33" s="59">
        <f t="shared" si="1"/>
      </c>
      <c r="J33" s="59"/>
      <c r="K33" s="59">
        <f>IF(DADES!A32=0,"",DADES!P32)</f>
      </c>
      <c r="L33" s="59"/>
      <c r="M33" s="59">
        <f>IF(DADES!A32=0,"",DADES!R32)</f>
      </c>
      <c r="N33" s="59"/>
      <c r="O33" s="59">
        <f>IF(DADES!A32=0,"",DADES!Q32+DADES!P32)</f>
      </c>
      <c r="P33" s="59"/>
    </row>
    <row r="34" spans="2:16" ht="12.75">
      <c r="B34" s="16">
        <f>IF(DADES!A33=0,"",+DADES!A33)</f>
      </c>
      <c r="C34" s="59">
        <f>IF(DADES!A33=0,"",+DADES!B33)</f>
      </c>
      <c r="D34" s="59"/>
      <c r="E34" s="59">
        <f>IF(+DADES!A33=0,IF(ISNUMBER(C34),0,""),+DADES!N33)</f>
      </c>
      <c r="F34" s="59"/>
      <c r="G34" s="57">
        <f t="shared" si="0"/>
      </c>
      <c r="H34" s="58"/>
      <c r="I34" s="59">
        <f t="shared" si="1"/>
      </c>
      <c r="J34" s="59"/>
      <c r="K34" s="59">
        <f>IF(DADES!A33=0,"",DADES!P33)</f>
      </c>
      <c r="L34" s="59"/>
      <c r="M34" s="59">
        <f>IF(DADES!A33=0,"",DADES!R33)</f>
      </c>
      <c r="N34" s="59"/>
      <c r="O34" s="59">
        <f>IF(DADES!A33=0,"",DADES!Q33+DADES!P33)</f>
      </c>
      <c r="P34" s="59"/>
    </row>
    <row r="35" spans="2:16" ht="12.75">
      <c r="B35" s="16">
        <f>IF(DADES!A34=0,"",+DADES!A34)</f>
      </c>
      <c r="C35" s="59">
        <f>IF(DADES!A34=0,"",+DADES!B34)</f>
      </c>
      <c r="D35" s="59"/>
      <c r="E35" s="59">
        <f>IF(+DADES!A34=0,IF(ISNUMBER(C35),0,""),+DADES!N34)</f>
      </c>
      <c r="F35" s="59"/>
      <c r="G35" s="57">
        <f aca="true" t="shared" si="2" ref="G35:G59">IF(ISNUMBER(C35+E35-O35),C35+E35-O35,"")</f>
      </c>
      <c r="H35" s="58"/>
      <c r="I35" s="59">
        <f aca="true" t="shared" si="3" ref="I35:I59">IF(ISNUMBER(O35-M35),O35-M35-K35,"")</f>
      </c>
      <c r="J35" s="59"/>
      <c r="K35" s="59">
        <f>IF(DADES!A34=0,"",DADES!P34)</f>
      </c>
      <c r="L35" s="59"/>
      <c r="M35" s="59">
        <f>IF(DADES!A34=0,"",DADES!R34)</f>
      </c>
      <c r="N35" s="59"/>
      <c r="O35" s="59">
        <f>IF(DADES!A34=0,"",DADES!Q34+DADES!P34)</f>
      </c>
      <c r="P35" s="59"/>
    </row>
    <row r="36" spans="2:16" ht="12.75">
      <c r="B36" s="16">
        <f>IF(DADES!A35=0,"",+DADES!A35)</f>
      </c>
      <c r="C36" s="59">
        <f>IF(DADES!A35=0,"",+DADES!B35)</f>
      </c>
      <c r="D36" s="59"/>
      <c r="E36" s="59">
        <f>IF(+DADES!A35=0,IF(ISNUMBER(C36),0,""),+DADES!N35)</f>
      </c>
      <c r="F36" s="59"/>
      <c r="G36" s="57">
        <f t="shared" si="2"/>
      </c>
      <c r="H36" s="58"/>
      <c r="I36" s="59">
        <f t="shared" si="3"/>
      </c>
      <c r="J36" s="59"/>
      <c r="K36" s="59">
        <f>IF(DADES!A35=0,"",DADES!P35)</f>
      </c>
      <c r="L36" s="59"/>
      <c r="M36" s="59">
        <f>IF(DADES!A35=0,"",DADES!R35)</f>
      </c>
      <c r="N36" s="59"/>
      <c r="O36" s="59">
        <f>IF(DADES!A35=0,"",DADES!Q35+DADES!P35)</f>
      </c>
      <c r="P36" s="59"/>
    </row>
    <row r="37" spans="2:16" ht="12.75">
      <c r="B37" s="16">
        <f>IF(DADES!A36=0,"",+DADES!A36)</f>
      </c>
      <c r="C37" s="59">
        <f>IF(DADES!A36=0,"",+DADES!B36)</f>
      </c>
      <c r="D37" s="59"/>
      <c r="E37" s="59">
        <f>IF(+DADES!A36=0,IF(ISNUMBER(C37),0,""),+DADES!N36)</f>
      </c>
      <c r="F37" s="59"/>
      <c r="G37" s="57">
        <f t="shared" si="2"/>
      </c>
      <c r="H37" s="58"/>
      <c r="I37" s="59">
        <f t="shared" si="3"/>
      </c>
      <c r="J37" s="59"/>
      <c r="K37" s="59">
        <f>IF(DADES!A36=0,"",DADES!P36)</f>
      </c>
      <c r="L37" s="59"/>
      <c r="M37" s="59">
        <f>IF(DADES!A36=0,"",DADES!R36)</f>
      </c>
      <c r="N37" s="59"/>
      <c r="O37" s="59">
        <f>IF(DADES!A36=0,"",DADES!Q36+DADES!P36)</f>
      </c>
      <c r="P37" s="59"/>
    </row>
    <row r="38" spans="2:16" ht="12.75">
      <c r="B38" s="16">
        <f>IF(DADES!A37=0,"",+DADES!A37)</f>
      </c>
      <c r="C38" s="59">
        <f>IF(DADES!A37=0,"",+DADES!B37)</f>
      </c>
      <c r="D38" s="59"/>
      <c r="E38" s="59">
        <f>IF(+DADES!A37=0,IF(ISNUMBER(C38),0,""),+DADES!N37)</f>
      </c>
      <c r="F38" s="59"/>
      <c r="G38" s="57">
        <f t="shared" si="2"/>
      </c>
      <c r="H38" s="58"/>
      <c r="I38" s="59">
        <f t="shared" si="3"/>
      </c>
      <c r="J38" s="59"/>
      <c r="K38" s="59">
        <f>IF(DADES!A37=0,"",DADES!P37)</f>
      </c>
      <c r="L38" s="59"/>
      <c r="M38" s="59">
        <f>IF(DADES!A37=0,"",DADES!R37)</f>
      </c>
      <c r="N38" s="59"/>
      <c r="O38" s="59">
        <f>IF(DADES!A37=0,"",DADES!Q37+DADES!P37)</f>
      </c>
      <c r="P38" s="59"/>
    </row>
    <row r="39" spans="2:16" ht="12.75">
      <c r="B39" s="16">
        <f>IF(DADES!A38=0,"",+DADES!A38)</f>
      </c>
      <c r="C39" s="59">
        <f>IF(DADES!A38=0,"",+DADES!B38)</f>
      </c>
      <c r="D39" s="59"/>
      <c r="E39" s="59">
        <f>IF(+DADES!A38=0,IF(ISNUMBER(C39),0,""),+DADES!N38)</f>
      </c>
      <c r="F39" s="59"/>
      <c r="G39" s="57">
        <f t="shared" si="2"/>
      </c>
      <c r="H39" s="58"/>
      <c r="I39" s="59">
        <f t="shared" si="3"/>
      </c>
      <c r="J39" s="59"/>
      <c r="K39" s="59">
        <f>IF(DADES!A38=0,"",DADES!P38)</f>
      </c>
      <c r="L39" s="59"/>
      <c r="M39" s="59">
        <f>IF(DADES!A38=0,"",DADES!R38)</f>
      </c>
      <c r="N39" s="59"/>
      <c r="O39" s="59">
        <f>IF(DADES!A38=0,"",DADES!Q38+DADES!P38)</f>
      </c>
      <c r="P39" s="59"/>
    </row>
    <row r="40" spans="2:16" ht="12.75">
      <c r="B40" s="16">
        <f>IF(DADES!A39=0,"",+DADES!A39)</f>
      </c>
      <c r="C40" s="59">
        <f>IF(DADES!A39=0,"",+DADES!B39)</f>
      </c>
      <c r="D40" s="59"/>
      <c r="E40" s="59">
        <f>IF(+DADES!A39=0,IF(ISNUMBER(C40),0,""),+DADES!N39)</f>
      </c>
      <c r="F40" s="59"/>
      <c r="G40" s="57">
        <f t="shared" si="2"/>
      </c>
      <c r="H40" s="58"/>
      <c r="I40" s="59">
        <f t="shared" si="3"/>
      </c>
      <c r="J40" s="59"/>
      <c r="K40" s="59">
        <f>IF(DADES!A39=0,"",DADES!P39)</f>
      </c>
      <c r="L40" s="59"/>
      <c r="M40" s="59">
        <f>IF(DADES!A39=0,"",DADES!R39)</f>
      </c>
      <c r="N40" s="59"/>
      <c r="O40" s="59">
        <f>IF(DADES!A39=0,"",DADES!Q39+DADES!P39)</f>
      </c>
      <c r="P40" s="59"/>
    </row>
    <row r="41" spans="2:16" ht="12.75">
      <c r="B41" s="16">
        <f>IF(DADES!A40=0,"",+DADES!A40)</f>
      </c>
      <c r="C41" s="59">
        <f>IF(DADES!A40=0,"",+DADES!B40)</f>
      </c>
      <c r="D41" s="59"/>
      <c r="E41" s="59">
        <f>IF(+DADES!A40=0,IF(ISNUMBER(C41),0,""),+DADES!N40)</f>
      </c>
      <c r="F41" s="59"/>
      <c r="G41" s="57">
        <f t="shared" si="2"/>
      </c>
      <c r="H41" s="58"/>
      <c r="I41" s="59">
        <f t="shared" si="3"/>
      </c>
      <c r="J41" s="59"/>
      <c r="K41" s="59">
        <f>IF(DADES!A40=0,"",DADES!P40)</f>
      </c>
      <c r="L41" s="59"/>
      <c r="M41" s="59">
        <f>IF(DADES!A40=0,"",DADES!R40)</f>
      </c>
      <c r="N41" s="59"/>
      <c r="O41" s="59">
        <f>IF(DADES!A40=0,"",DADES!Q40+DADES!P40)</f>
      </c>
      <c r="P41" s="59"/>
    </row>
    <row r="42" spans="2:16" ht="12.75">
      <c r="B42" s="16">
        <f>IF(DADES!A41=0,"",+DADES!A41)</f>
      </c>
      <c r="C42" s="59">
        <f>IF(DADES!A41=0,"",+DADES!B41)</f>
      </c>
      <c r="D42" s="59"/>
      <c r="E42" s="59">
        <f>IF(+DADES!A41=0,IF(ISNUMBER(C42),0,""),+DADES!N41)</f>
      </c>
      <c r="F42" s="59"/>
      <c r="G42" s="57">
        <f t="shared" si="2"/>
      </c>
      <c r="H42" s="58"/>
      <c r="I42" s="59">
        <f t="shared" si="3"/>
      </c>
      <c r="J42" s="59"/>
      <c r="K42" s="59">
        <f>IF(DADES!A41=0,"",DADES!P41)</f>
      </c>
      <c r="L42" s="59"/>
      <c r="M42" s="59">
        <f>IF(DADES!A41=0,"",DADES!R41)</f>
      </c>
      <c r="N42" s="59"/>
      <c r="O42" s="59">
        <f>IF(DADES!A41=0,"",DADES!Q41+DADES!P41)</f>
      </c>
      <c r="P42" s="59"/>
    </row>
    <row r="43" spans="2:16" ht="12.75">
      <c r="B43" s="16">
        <f>IF(DADES!A42=0,"",+DADES!A42)</f>
      </c>
      <c r="C43" s="59">
        <f>IF(DADES!A42=0,"",+DADES!B42)</f>
      </c>
      <c r="D43" s="59"/>
      <c r="E43" s="59">
        <f>IF(+DADES!A42=0,IF(ISNUMBER(C43),0,""),+DADES!N42)</f>
      </c>
      <c r="F43" s="59"/>
      <c r="G43" s="57">
        <f t="shared" si="2"/>
      </c>
      <c r="H43" s="58"/>
      <c r="I43" s="59">
        <f t="shared" si="3"/>
      </c>
      <c r="J43" s="59"/>
      <c r="K43" s="59">
        <f>IF(DADES!A42=0,"",DADES!P42)</f>
      </c>
      <c r="L43" s="59"/>
      <c r="M43" s="59">
        <f>IF(DADES!A42=0,"",DADES!R42)</f>
      </c>
      <c r="N43" s="59"/>
      <c r="O43" s="59">
        <f>IF(DADES!A42=0,"",DADES!Q42+DADES!P42)</f>
      </c>
      <c r="P43" s="59"/>
    </row>
    <row r="44" spans="2:16" ht="12.75">
      <c r="B44" s="16">
        <f>IF(DADES!A43=0,"",+DADES!A43)</f>
      </c>
      <c r="C44" s="59">
        <f>IF(DADES!A43=0,"",+DADES!B43)</f>
      </c>
      <c r="D44" s="59"/>
      <c r="E44" s="59">
        <f>IF(+DADES!A43=0,IF(ISNUMBER(C44),0,""),+DADES!N43)</f>
      </c>
      <c r="F44" s="59"/>
      <c r="G44" s="57">
        <f t="shared" si="2"/>
      </c>
      <c r="H44" s="58"/>
      <c r="I44" s="59">
        <f t="shared" si="3"/>
      </c>
      <c r="J44" s="59"/>
      <c r="K44" s="59">
        <f>IF(DADES!A43=0,"",DADES!P43)</f>
      </c>
      <c r="L44" s="59"/>
      <c r="M44" s="59">
        <f>IF(DADES!A43=0,"",DADES!R43)</f>
      </c>
      <c r="N44" s="59"/>
      <c r="O44" s="59">
        <f>IF(DADES!A43=0,"",DADES!Q43+DADES!P43)</f>
      </c>
      <c r="P44" s="59"/>
    </row>
    <row r="45" spans="2:16" ht="12.75">
      <c r="B45" s="16">
        <f>IF(DADES!A44=0,"",+DADES!A44)</f>
      </c>
      <c r="C45" s="59">
        <f>IF(DADES!A44=0,"",+DADES!B44)</f>
      </c>
      <c r="D45" s="59"/>
      <c r="E45" s="59">
        <f>IF(+DADES!A44=0,IF(ISNUMBER(C45),0,""),+DADES!N44)</f>
      </c>
      <c r="F45" s="59"/>
      <c r="G45" s="57">
        <f t="shared" si="2"/>
      </c>
      <c r="H45" s="58"/>
      <c r="I45" s="59">
        <f t="shared" si="3"/>
      </c>
      <c r="J45" s="59"/>
      <c r="K45" s="59">
        <f>IF(DADES!A44=0,"",DADES!P44)</f>
      </c>
      <c r="L45" s="59"/>
      <c r="M45" s="59">
        <f>IF(DADES!A44=0,"",DADES!R44)</f>
      </c>
      <c r="N45" s="59"/>
      <c r="O45" s="59">
        <f>IF(DADES!A44=0,"",DADES!Q44+DADES!P44)</f>
      </c>
      <c r="P45" s="59"/>
    </row>
    <row r="46" spans="2:16" ht="12.75">
      <c r="B46" s="16">
        <f>IF(DADES!A45=0,"",+DADES!A45)</f>
      </c>
      <c r="C46" s="59">
        <f>IF(DADES!A45=0,"",+DADES!B45)</f>
      </c>
      <c r="D46" s="59"/>
      <c r="E46" s="59">
        <f>IF(+DADES!A45=0,IF(ISNUMBER(C46),0,""),+DADES!N45)</f>
      </c>
      <c r="F46" s="59"/>
      <c r="G46" s="57">
        <f t="shared" si="2"/>
      </c>
      <c r="H46" s="58"/>
      <c r="I46" s="59">
        <f t="shared" si="3"/>
      </c>
      <c r="J46" s="59"/>
      <c r="K46" s="59">
        <f>IF(DADES!A45=0,"",DADES!P45)</f>
      </c>
      <c r="L46" s="59"/>
      <c r="M46" s="59">
        <f>IF(DADES!A45=0,"",DADES!R45)</f>
      </c>
      <c r="N46" s="59"/>
      <c r="O46" s="59">
        <f>IF(DADES!A45=0,"",DADES!Q45+DADES!P45)</f>
      </c>
      <c r="P46" s="59"/>
    </row>
    <row r="47" spans="2:16" ht="12.75">
      <c r="B47" s="16">
        <f>IF(DADES!A46=0,"",+DADES!A46)</f>
      </c>
      <c r="C47" s="59">
        <f>IF(DADES!A46=0,"",+DADES!B46)</f>
      </c>
      <c r="D47" s="59"/>
      <c r="E47" s="59">
        <f>IF(+DADES!A46=0,IF(ISNUMBER(C47),0,""),+DADES!N46)</f>
      </c>
      <c r="F47" s="59"/>
      <c r="G47" s="57">
        <f t="shared" si="2"/>
      </c>
      <c r="H47" s="58"/>
      <c r="I47" s="59">
        <f t="shared" si="3"/>
      </c>
      <c r="J47" s="59"/>
      <c r="K47" s="59">
        <f>IF(DADES!A46=0,"",DADES!P46)</f>
      </c>
      <c r="L47" s="59"/>
      <c r="M47" s="59">
        <f>IF(DADES!A46=0,"",DADES!R46)</f>
      </c>
      <c r="N47" s="59"/>
      <c r="O47" s="59">
        <f>IF(DADES!A46=0,"",DADES!Q46+DADES!P46)</f>
      </c>
      <c r="P47" s="59"/>
    </row>
    <row r="48" spans="2:16" ht="12.75">
      <c r="B48" s="16">
        <f>IF(DADES!A47=0,"",+DADES!A47)</f>
      </c>
      <c r="C48" s="59">
        <f>IF(DADES!A47=0,"",+DADES!B47)</f>
      </c>
      <c r="D48" s="59"/>
      <c r="E48" s="59">
        <f>IF(+DADES!A47=0,IF(ISNUMBER(C48),0,""),+DADES!N47)</f>
      </c>
      <c r="F48" s="59"/>
      <c r="G48" s="57">
        <f t="shared" si="2"/>
      </c>
      <c r="H48" s="58"/>
      <c r="I48" s="59">
        <f t="shared" si="3"/>
      </c>
      <c r="J48" s="59"/>
      <c r="K48" s="59">
        <f>IF(DADES!A47=0,"",DADES!P47)</f>
      </c>
      <c r="L48" s="59"/>
      <c r="M48" s="59">
        <f>IF(DADES!A47=0,"",DADES!R47)</f>
      </c>
      <c r="N48" s="59"/>
      <c r="O48" s="59">
        <f>IF(DADES!A47=0,"",DADES!Q47+DADES!P47)</f>
      </c>
      <c r="P48" s="59"/>
    </row>
    <row r="49" spans="2:16" ht="12.75">
      <c r="B49" s="16">
        <f>IF(DADES!A48=0,"",+DADES!A48)</f>
      </c>
      <c r="C49" s="59">
        <f>IF(DADES!A48=0,"",+DADES!B48)</f>
      </c>
      <c r="D49" s="59"/>
      <c r="E49" s="59">
        <f>IF(+DADES!A48=0,IF(ISNUMBER(C49),0,""),+DADES!N48)</f>
      </c>
      <c r="F49" s="59"/>
      <c r="G49" s="57">
        <f t="shared" si="2"/>
      </c>
      <c r="H49" s="58"/>
      <c r="I49" s="59">
        <f t="shared" si="3"/>
      </c>
      <c r="J49" s="59"/>
      <c r="K49" s="59">
        <f>IF(DADES!A48=0,"",DADES!P48)</f>
      </c>
      <c r="L49" s="59"/>
      <c r="M49" s="59">
        <f>IF(DADES!A48=0,"",DADES!R48)</f>
      </c>
      <c r="N49" s="59"/>
      <c r="O49" s="59">
        <f>IF(DADES!A48=0,"",DADES!Q48+DADES!P48)</f>
      </c>
      <c r="P49" s="59"/>
    </row>
    <row r="50" spans="2:16" ht="12.75">
      <c r="B50" s="16">
        <f>IF(DADES!A49=0,"",+DADES!A49)</f>
      </c>
      <c r="C50" s="59">
        <f>IF(DADES!A49=0,"",+DADES!B49)</f>
      </c>
      <c r="D50" s="59"/>
      <c r="E50" s="59">
        <f>IF(+DADES!A49=0,IF(ISNUMBER(C50),0,""),+DADES!N49)</f>
      </c>
      <c r="F50" s="59"/>
      <c r="G50" s="57">
        <f t="shared" si="2"/>
      </c>
      <c r="H50" s="58"/>
      <c r="I50" s="59">
        <f t="shared" si="3"/>
      </c>
      <c r="J50" s="59"/>
      <c r="K50" s="59">
        <f>IF(DADES!A49=0,"",DADES!P49)</f>
      </c>
      <c r="L50" s="59"/>
      <c r="M50" s="59">
        <f>IF(DADES!A49=0,"",DADES!R49)</f>
      </c>
      <c r="N50" s="59"/>
      <c r="O50" s="59">
        <f>IF(DADES!A49=0,"",DADES!Q49+DADES!P49)</f>
      </c>
      <c r="P50" s="59"/>
    </row>
    <row r="51" spans="2:16" ht="12.75">
      <c r="B51" s="16">
        <f>IF(DADES!A50=0,"",+DADES!A50)</f>
      </c>
      <c r="C51" s="59">
        <f>IF(DADES!A50=0,"",+DADES!B50)</f>
      </c>
      <c r="D51" s="59"/>
      <c r="E51" s="59">
        <f>IF(+DADES!A50=0,IF(ISNUMBER(C51),0,""),+DADES!N50)</f>
      </c>
      <c r="F51" s="59"/>
      <c r="G51" s="57">
        <f t="shared" si="2"/>
      </c>
      <c r="H51" s="58"/>
      <c r="I51" s="59">
        <f t="shared" si="3"/>
      </c>
      <c r="J51" s="59"/>
      <c r="K51" s="59">
        <f>IF(DADES!A50=0,"",DADES!P50)</f>
      </c>
      <c r="L51" s="59"/>
      <c r="M51" s="59">
        <f>IF(DADES!A50=0,"",DADES!R50)</f>
      </c>
      <c r="N51" s="59"/>
      <c r="O51" s="59">
        <f>IF(DADES!A50=0,"",DADES!Q50+DADES!P50)</f>
      </c>
      <c r="P51" s="59"/>
    </row>
    <row r="52" spans="2:16" ht="12.75">
      <c r="B52" s="16">
        <f>IF(DADES!A51=0,"",+DADES!A51)</f>
      </c>
      <c r="C52" s="59">
        <f>IF(DADES!A51=0,"",+DADES!B51)</f>
      </c>
      <c r="D52" s="59"/>
      <c r="E52" s="59">
        <f>IF(+DADES!A51=0,IF(ISNUMBER(C52),0,""),+DADES!N51)</f>
      </c>
      <c r="F52" s="59"/>
      <c r="G52" s="57">
        <f t="shared" si="2"/>
      </c>
      <c r="H52" s="58"/>
      <c r="I52" s="59">
        <f t="shared" si="3"/>
      </c>
      <c r="J52" s="59"/>
      <c r="K52" s="59">
        <f>IF(DADES!A51=0,"",DADES!P51)</f>
      </c>
      <c r="L52" s="59"/>
      <c r="M52" s="59">
        <f>IF(DADES!A51=0,"",DADES!R51)</f>
      </c>
      <c r="N52" s="59"/>
      <c r="O52" s="59">
        <f>IF(DADES!A51=0,"",DADES!Q51+DADES!P51)</f>
      </c>
      <c r="P52" s="59"/>
    </row>
    <row r="53" spans="2:16" ht="12.75">
      <c r="B53" s="16">
        <f>IF(DADES!A52=0,"",+DADES!A52)</f>
      </c>
      <c r="C53" s="59">
        <f>IF(DADES!A52=0,"",+DADES!B52)</f>
      </c>
      <c r="D53" s="59"/>
      <c r="E53" s="59">
        <f>IF(+DADES!A52=0,IF(ISNUMBER(C53),0,""),+DADES!N52)</f>
      </c>
      <c r="F53" s="59"/>
      <c r="G53" s="57">
        <f t="shared" si="2"/>
      </c>
      <c r="H53" s="58"/>
      <c r="I53" s="59">
        <f t="shared" si="3"/>
      </c>
      <c r="J53" s="59"/>
      <c r="K53" s="59">
        <f>IF(DADES!A52=0,"",DADES!P52)</f>
      </c>
      <c r="L53" s="59"/>
      <c r="M53" s="59">
        <f>IF(DADES!A52=0,"",DADES!R52)</f>
      </c>
      <c r="N53" s="59"/>
      <c r="O53" s="59">
        <f>IF(DADES!A52=0,"",DADES!Q52+DADES!P52)</f>
      </c>
      <c r="P53" s="59"/>
    </row>
    <row r="54" spans="2:16" ht="12.75">
      <c r="B54" s="16">
        <f>IF(DADES!A53=0,"",+DADES!A53)</f>
      </c>
      <c r="C54" s="59">
        <f>IF(DADES!A53=0,"",+DADES!B53)</f>
      </c>
      <c r="D54" s="59"/>
      <c r="E54" s="59">
        <f>IF(+DADES!A53=0,IF(ISNUMBER(C54),0,""),+DADES!N53)</f>
      </c>
      <c r="F54" s="59"/>
      <c r="G54" s="57">
        <f t="shared" si="2"/>
      </c>
      <c r="H54" s="58"/>
      <c r="I54" s="59">
        <f t="shared" si="3"/>
      </c>
      <c r="J54" s="59"/>
      <c r="K54" s="59">
        <f>IF(DADES!A53=0,"",DADES!P53)</f>
      </c>
      <c r="L54" s="59"/>
      <c r="M54" s="59">
        <f>IF(DADES!A53=0,"",DADES!R53)</f>
      </c>
      <c r="N54" s="59"/>
      <c r="O54" s="59">
        <f>IF(DADES!A53=0,"",DADES!Q53+DADES!P53)</f>
      </c>
      <c r="P54" s="59"/>
    </row>
    <row r="55" spans="2:16" ht="12.75">
      <c r="B55" s="16">
        <f>IF(DADES!A54=0,"",+DADES!A54)</f>
      </c>
      <c r="C55" s="59">
        <f>IF(DADES!A54=0,"",+DADES!B54)</f>
      </c>
      <c r="D55" s="59"/>
      <c r="E55" s="59">
        <f>IF(+DADES!A54=0,IF(ISNUMBER(C55),0,""),+DADES!N54)</f>
      </c>
      <c r="F55" s="59"/>
      <c r="G55" s="57">
        <f t="shared" si="2"/>
      </c>
      <c r="H55" s="58"/>
      <c r="I55" s="59">
        <f t="shared" si="3"/>
      </c>
      <c r="J55" s="59"/>
      <c r="K55" s="59">
        <f>IF(DADES!A54=0,"",DADES!P54)</f>
      </c>
      <c r="L55" s="59"/>
      <c r="M55" s="59">
        <f>IF(DADES!A54=0,"",DADES!R54)</f>
      </c>
      <c r="N55" s="59"/>
      <c r="O55" s="59">
        <f>IF(DADES!A54=0,"",DADES!Q54+DADES!P54)</f>
      </c>
      <c r="P55" s="59"/>
    </row>
    <row r="56" spans="2:16" ht="12.75">
      <c r="B56" s="16">
        <f>IF(DADES!A55=0,"",+DADES!A55)</f>
      </c>
      <c r="C56" s="59">
        <f>IF(DADES!A55=0,"",+DADES!B55)</f>
      </c>
      <c r="D56" s="59"/>
      <c r="E56" s="59">
        <f>IF(+DADES!A55=0,IF(ISNUMBER(C56),0,""),+DADES!N55)</f>
      </c>
      <c r="F56" s="59"/>
      <c r="G56" s="57">
        <f t="shared" si="2"/>
      </c>
      <c r="H56" s="58"/>
      <c r="I56" s="59">
        <f t="shared" si="3"/>
      </c>
      <c r="J56" s="59"/>
      <c r="K56" s="59">
        <f>IF(DADES!A55=0,"",DADES!P55)</f>
      </c>
      <c r="L56" s="59"/>
      <c r="M56" s="59">
        <f>IF(DADES!A55=0,"",DADES!R55)</f>
      </c>
      <c r="N56" s="59"/>
      <c r="O56" s="59">
        <f>IF(DADES!A55=0,"",DADES!Q55+DADES!P55)</f>
      </c>
      <c r="P56" s="59"/>
    </row>
    <row r="57" spans="2:16" ht="12.75">
      <c r="B57" s="16">
        <f>IF(DADES!A56=0,"",+DADES!A56)</f>
      </c>
      <c r="C57" s="59">
        <f>IF(DADES!A56=0,"",+DADES!B56)</f>
      </c>
      <c r="D57" s="59"/>
      <c r="E57" s="59">
        <f>IF(+DADES!A56=0,IF(ISNUMBER(C57),0,""),+DADES!N56)</f>
      </c>
      <c r="F57" s="59"/>
      <c r="G57" s="57">
        <f t="shared" si="2"/>
      </c>
      <c r="H57" s="58"/>
      <c r="I57" s="59">
        <f t="shared" si="3"/>
      </c>
      <c r="J57" s="59"/>
      <c r="K57" s="59">
        <f>IF(DADES!A56=0,"",DADES!P56)</f>
      </c>
      <c r="L57" s="59"/>
      <c r="M57" s="59">
        <f>IF(DADES!A56=0,"",DADES!R56)</f>
      </c>
      <c r="N57" s="59"/>
      <c r="O57" s="59">
        <f>IF(DADES!A56=0,"",DADES!Q56+DADES!P56)</f>
      </c>
      <c r="P57" s="59"/>
    </row>
    <row r="58" spans="2:16" ht="12.75">
      <c r="B58" s="16">
        <f>IF(DADES!A57=0,"",+DADES!A57)</f>
      </c>
      <c r="C58" s="59">
        <f>IF(DADES!A57=0,"",+DADES!B57)</f>
      </c>
      <c r="D58" s="59"/>
      <c r="E58" s="59">
        <f>IF(+DADES!A57=0,IF(ISNUMBER(C58),0,""),+DADES!N57)</f>
      </c>
      <c r="F58" s="59"/>
      <c r="G58" s="57">
        <f t="shared" si="2"/>
      </c>
      <c r="H58" s="58"/>
      <c r="I58" s="59">
        <f t="shared" si="3"/>
      </c>
      <c r="J58" s="59"/>
      <c r="K58" s="59">
        <f>IF(DADES!A57=0,"",DADES!P57)</f>
      </c>
      <c r="L58" s="59"/>
      <c r="M58" s="59">
        <f>IF(DADES!A57=0,"",DADES!R57)</f>
      </c>
      <c r="N58" s="59"/>
      <c r="O58" s="59">
        <f>IF(DADES!A57=0,"",DADES!Q57+DADES!P57)</f>
      </c>
      <c r="P58" s="59"/>
    </row>
    <row r="59" spans="2:16" ht="12.75">
      <c r="B59" s="16">
        <f>IF(DADES!A58=0,"",+DADES!A58)</f>
      </c>
      <c r="C59" s="59">
        <f>IF(DADES!A58=0,"",+DADES!B58)</f>
      </c>
      <c r="D59" s="59"/>
      <c r="E59" s="59">
        <f>IF(+DADES!A58=0,IF(ISNUMBER(C59),0,""),+DADES!N58)</f>
      </c>
      <c r="F59" s="59"/>
      <c r="G59" s="57">
        <f t="shared" si="2"/>
      </c>
      <c r="H59" s="58"/>
      <c r="I59" s="59">
        <f t="shared" si="3"/>
      </c>
      <c r="J59" s="59"/>
      <c r="K59" s="59">
        <f>IF(DADES!A58=0,"",DADES!P58)</f>
      </c>
      <c r="L59" s="59"/>
      <c r="M59" s="59">
        <f>IF(DADES!A58=0,"",DADES!R58)</f>
      </c>
      <c r="N59" s="59"/>
      <c r="O59" s="59">
        <f>IF(DADES!A58=0,"",DADES!Q58+DADES!P58)</f>
      </c>
      <c r="P59" s="59"/>
    </row>
    <row r="60" spans="2:16" ht="12.75">
      <c r="B60" s="15" t="s">
        <v>11</v>
      </c>
      <c r="C60" s="60">
        <f>SUM(C7:D59)</f>
        <v>0</v>
      </c>
      <c r="D60" s="60"/>
      <c r="E60" s="60">
        <f>SUM(E7:F59)</f>
        <v>0</v>
      </c>
      <c r="F60" s="60"/>
      <c r="G60" s="60">
        <f>SUM(G7:H59)</f>
        <v>0</v>
      </c>
      <c r="H60" s="60"/>
      <c r="I60" s="60">
        <f>SUM(I7:J59)</f>
        <v>0</v>
      </c>
      <c r="J60" s="60"/>
      <c r="K60" s="60">
        <f>SUM(K7:L59)</f>
        <v>0</v>
      </c>
      <c r="L60" s="60"/>
      <c r="M60" s="60">
        <f>SUM(M7:N59)</f>
        <v>0</v>
      </c>
      <c r="N60" s="60"/>
      <c r="O60" s="60">
        <f>SUM(O7:P59)</f>
        <v>0</v>
      </c>
      <c r="P60" s="60"/>
    </row>
  </sheetData>
  <sheetProtection password="CC21" sheet="1" objects="1" scenarios="1" selectLockedCells="1"/>
  <mergeCells count="388">
    <mergeCell ref="K49:L49"/>
    <mergeCell ref="M49:N49"/>
    <mergeCell ref="O49:P49"/>
    <mergeCell ref="C49:D49"/>
    <mergeCell ref="E49:F49"/>
    <mergeCell ref="G49:H49"/>
    <mergeCell ref="I49:J49"/>
    <mergeCell ref="O47:P47"/>
    <mergeCell ref="C48:D48"/>
    <mergeCell ref="E48:F48"/>
    <mergeCell ref="G48:H48"/>
    <mergeCell ref="I48:J48"/>
    <mergeCell ref="K48:L48"/>
    <mergeCell ref="M48:N48"/>
    <mergeCell ref="O48:P48"/>
    <mergeCell ref="C47:D47"/>
    <mergeCell ref="E47:F47"/>
    <mergeCell ref="G47:H47"/>
    <mergeCell ref="I47:J47"/>
    <mergeCell ref="K47:L47"/>
    <mergeCell ref="M47:N47"/>
    <mergeCell ref="O45:P45"/>
    <mergeCell ref="C46:D46"/>
    <mergeCell ref="E46:F46"/>
    <mergeCell ref="G46:H46"/>
    <mergeCell ref="I46:J46"/>
    <mergeCell ref="K46:L46"/>
    <mergeCell ref="M46:N46"/>
    <mergeCell ref="O46:P46"/>
    <mergeCell ref="C45:D45"/>
    <mergeCell ref="E45:F45"/>
    <mergeCell ref="G45:H45"/>
    <mergeCell ref="I45:J45"/>
    <mergeCell ref="K45:L45"/>
    <mergeCell ref="M45:N45"/>
    <mergeCell ref="O43:P43"/>
    <mergeCell ref="C44:D44"/>
    <mergeCell ref="E44:F44"/>
    <mergeCell ref="G44:H44"/>
    <mergeCell ref="I44:J44"/>
    <mergeCell ref="K44:L44"/>
    <mergeCell ref="M44:N44"/>
    <mergeCell ref="O44:P44"/>
    <mergeCell ref="C43:D43"/>
    <mergeCell ref="E43:F43"/>
    <mergeCell ref="G43:H43"/>
    <mergeCell ref="I43:J43"/>
    <mergeCell ref="K43:L43"/>
    <mergeCell ref="M43:N43"/>
    <mergeCell ref="O42:P42"/>
    <mergeCell ref="K41:L41"/>
    <mergeCell ref="M41:N41"/>
    <mergeCell ref="O41:P41"/>
    <mergeCell ref="C42:D42"/>
    <mergeCell ref="E42:F42"/>
    <mergeCell ref="G42:H42"/>
    <mergeCell ref="I42:J42"/>
    <mergeCell ref="C41:D41"/>
    <mergeCell ref="E41:F41"/>
    <mergeCell ref="G41:H41"/>
    <mergeCell ref="I41:J41"/>
    <mergeCell ref="K42:L42"/>
    <mergeCell ref="M42:N42"/>
    <mergeCell ref="O39:P39"/>
    <mergeCell ref="C38:D38"/>
    <mergeCell ref="E38:F38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G38:H38"/>
    <mergeCell ref="I38:J38"/>
    <mergeCell ref="K38:L38"/>
    <mergeCell ref="M38:N38"/>
    <mergeCell ref="M36:N36"/>
    <mergeCell ref="O36:P36"/>
    <mergeCell ref="O37:P37"/>
    <mergeCell ref="O38:P38"/>
    <mergeCell ref="C37:D37"/>
    <mergeCell ref="E37:F37"/>
    <mergeCell ref="G37:H37"/>
    <mergeCell ref="I37:J37"/>
    <mergeCell ref="K37:L37"/>
    <mergeCell ref="M37:N37"/>
    <mergeCell ref="G35:H35"/>
    <mergeCell ref="I35:J35"/>
    <mergeCell ref="K35:L35"/>
    <mergeCell ref="M35:N35"/>
    <mergeCell ref="O35:P35"/>
    <mergeCell ref="C36:D36"/>
    <mergeCell ref="E36:F36"/>
    <mergeCell ref="G36:H36"/>
    <mergeCell ref="I36:J36"/>
    <mergeCell ref="K36:L36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K52:L52"/>
    <mergeCell ref="K27:L27"/>
    <mergeCell ref="K28:L28"/>
    <mergeCell ref="C33:D33"/>
    <mergeCell ref="E33:F33"/>
    <mergeCell ref="G33:H33"/>
    <mergeCell ref="I33:J33"/>
    <mergeCell ref="K33:L33"/>
    <mergeCell ref="C35:D35"/>
    <mergeCell ref="E35:F35"/>
    <mergeCell ref="K60:L60"/>
    <mergeCell ref="K53:L53"/>
    <mergeCell ref="K54:L54"/>
    <mergeCell ref="K55:L55"/>
    <mergeCell ref="K56:L56"/>
    <mergeCell ref="C1:G1"/>
    <mergeCell ref="K57:L57"/>
    <mergeCell ref="K58:L58"/>
    <mergeCell ref="K59:L59"/>
    <mergeCell ref="K32:L32"/>
    <mergeCell ref="K22:L22"/>
    <mergeCell ref="K29:L29"/>
    <mergeCell ref="K30:L30"/>
    <mergeCell ref="K23:L23"/>
    <mergeCell ref="K24:L24"/>
    <mergeCell ref="K25:L25"/>
    <mergeCell ref="K26:L26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C31:D31"/>
    <mergeCell ref="E31:F31"/>
    <mergeCell ref="C28:D28"/>
    <mergeCell ref="E28:F28"/>
    <mergeCell ref="C29:D29"/>
    <mergeCell ref="E29:F29"/>
    <mergeCell ref="C30:D30"/>
    <mergeCell ref="E30:F30"/>
    <mergeCell ref="I5:P5"/>
    <mergeCell ref="I6:J6"/>
    <mergeCell ref="M6:N6"/>
    <mergeCell ref="O6:P6"/>
    <mergeCell ref="K6:L6"/>
    <mergeCell ref="B5:B6"/>
    <mergeCell ref="C5:D6"/>
    <mergeCell ref="E5:F6"/>
    <mergeCell ref="G5:H6"/>
    <mergeCell ref="E9:F9"/>
    <mergeCell ref="G9:H9"/>
    <mergeCell ref="I9:J9"/>
    <mergeCell ref="C7:D7"/>
    <mergeCell ref="E7:F7"/>
    <mergeCell ref="G7:H7"/>
    <mergeCell ref="I7:J7"/>
    <mergeCell ref="K7:L7"/>
    <mergeCell ref="K8:L8"/>
    <mergeCell ref="K9:L9"/>
    <mergeCell ref="M9:N9"/>
    <mergeCell ref="M7:N7"/>
    <mergeCell ref="C8:D8"/>
    <mergeCell ref="E8:F8"/>
    <mergeCell ref="G8:H8"/>
    <mergeCell ref="I8:J8"/>
    <mergeCell ref="C9:D9"/>
    <mergeCell ref="C10:D10"/>
    <mergeCell ref="E10:F10"/>
    <mergeCell ref="G10:H10"/>
    <mergeCell ref="I10:J10"/>
    <mergeCell ref="O7:P7"/>
    <mergeCell ref="M8:N8"/>
    <mergeCell ref="O8:P8"/>
    <mergeCell ref="M10:N10"/>
    <mergeCell ref="O10:P10"/>
    <mergeCell ref="O9:P9"/>
    <mergeCell ref="C12:D12"/>
    <mergeCell ref="E12:F12"/>
    <mergeCell ref="G12:H12"/>
    <mergeCell ref="I12:J12"/>
    <mergeCell ref="C11:D11"/>
    <mergeCell ref="E11:F11"/>
    <mergeCell ref="G11:H11"/>
    <mergeCell ref="I11:J11"/>
    <mergeCell ref="M11:N11"/>
    <mergeCell ref="O11:P11"/>
    <mergeCell ref="M12:N12"/>
    <mergeCell ref="O12:P12"/>
    <mergeCell ref="M13:N13"/>
    <mergeCell ref="O13:P13"/>
    <mergeCell ref="M14:N14"/>
    <mergeCell ref="O14:P14"/>
    <mergeCell ref="C13:D13"/>
    <mergeCell ref="E13:F13"/>
    <mergeCell ref="C14:D14"/>
    <mergeCell ref="E14:F14"/>
    <mergeCell ref="G14:H14"/>
    <mergeCell ref="I14:J14"/>
    <mergeCell ref="G13:H13"/>
    <mergeCell ref="I13:J13"/>
    <mergeCell ref="C16:D16"/>
    <mergeCell ref="E16:F16"/>
    <mergeCell ref="G16:H16"/>
    <mergeCell ref="I16:J16"/>
    <mergeCell ref="C15:D15"/>
    <mergeCell ref="E15:F15"/>
    <mergeCell ref="G15:H15"/>
    <mergeCell ref="I15:J15"/>
    <mergeCell ref="M15:N15"/>
    <mergeCell ref="O15:P15"/>
    <mergeCell ref="M16:N16"/>
    <mergeCell ref="O16:P16"/>
    <mergeCell ref="M17:N17"/>
    <mergeCell ref="O17:P17"/>
    <mergeCell ref="M18:N18"/>
    <mergeCell ref="O18:P18"/>
    <mergeCell ref="C17:D17"/>
    <mergeCell ref="E17:F17"/>
    <mergeCell ref="C18:D18"/>
    <mergeCell ref="E18:F18"/>
    <mergeCell ref="G18:H18"/>
    <mergeCell ref="I18:J18"/>
    <mergeCell ref="G17:H17"/>
    <mergeCell ref="I17:J17"/>
    <mergeCell ref="C20:D20"/>
    <mergeCell ref="E20:F20"/>
    <mergeCell ref="G20:H20"/>
    <mergeCell ref="I20:J20"/>
    <mergeCell ref="C19:D19"/>
    <mergeCell ref="E19:F19"/>
    <mergeCell ref="G19:H19"/>
    <mergeCell ref="I19:J19"/>
    <mergeCell ref="M19:N19"/>
    <mergeCell ref="O19:P19"/>
    <mergeCell ref="M20:N20"/>
    <mergeCell ref="O20:P20"/>
    <mergeCell ref="M21:N21"/>
    <mergeCell ref="O21:P21"/>
    <mergeCell ref="M22:N22"/>
    <mergeCell ref="O22:P22"/>
    <mergeCell ref="C21:D21"/>
    <mergeCell ref="E21:F21"/>
    <mergeCell ref="C22:D22"/>
    <mergeCell ref="E22:F22"/>
    <mergeCell ref="G22:H22"/>
    <mergeCell ref="I22:J22"/>
    <mergeCell ref="G21:H21"/>
    <mergeCell ref="I21:J21"/>
    <mergeCell ref="C24:D24"/>
    <mergeCell ref="E24:F24"/>
    <mergeCell ref="G24:H24"/>
    <mergeCell ref="I24:J24"/>
    <mergeCell ref="C23:D23"/>
    <mergeCell ref="E23:F23"/>
    <mergeCell ref="G23:H23"/>
    <mergeCell ref="I23:J23"/>
    <mergeCell ref="G25:H25"/>
    <mergeCell ref="I25:J25"/>
    <mergeCell ref="M23:N23"/>
    <mergeCell ref="O23:P23"/>
    <mergeCell ref="M24:N24"/>
    <mergeCell ref="O24:P24"/>
    <mergeCell ref="M25:N25"/>
    <mergeCell ref="O25:P25"/>
    <mergeCell ref="M30:N30"/>
    <mergeCell ref="O30:P30"/>
    <mergeCell ref="M26:N26"/>
    <mergeCell ref="O26:P26"/>
    <mergeCell ref="C25:D25"/>
    <mergeCell ref="E25:F25"/>
    <mergeCell ref="C26:D26"/>
    <mergeCell ref="E26:F26"/>
    <mergeCell ref="G26:H26"/>
    <mergeCell ref="I26:J26"/>
    <mergeCell ref="C51:D51"/>
    <mergeCell ref="E51:F51"/>
    <mergeCell ref="G51:H51"/>
    <mergeCell ref="I51:J51"/>
    <mergeCell ref="C50:D50"/>
    <mergeCell ref="E50:F50"/>
    <mergeCell ref="G50:H50"/>
    <mergeCell ref="I50:J50"/>
    <mergeCell ref="G52:H52"/>
    <mergeCell ref="I52:J52"/>
    <mergeCell ref="M50:N50"/>
    <mergeCell ref="O50:P50"/>
    <mergeCell ref="M51:N51"/>
    <mergeCell ref="O51:P51"/>
    <mergeCell ref="M52:N52"/>
    <mergeCell ref="O52:P52"/>
    <mergeCell ref="K50:L50"/>
    <mergeCell ref="K51:L51"/>
    <mergeCell ref="E54:F54"/>
    <mergeCell ref="G54:H54"/>
    <mergeCell ref="M53:N53"/>
    <mergeCell ref="O53:P53"/>
    <mergeCell ref="C52:D52"/>
    <mergeCell ref="E52:F52"/>
    <mergeCell ref="C53:D53"/>
    <mergeCell ref="E53:F53"/>
    <mergeCell ref="G53:H53"/>
    <mergeCell ref="I53:J53"/>
    <mergeCell ref="M54:N54"/>
    <mergeCell ref="I54:J54"/>
    <mergeCell ref="O54:P54"/>
    <mergeCell ref="C55:D55"/>
    <mergeCell ref="E55:F55"/>
    <mergeCell ref="G55:H55"/>
    <mergeCell ref="I55:J55"/>
    <mergeCell ref="M55:N55"/>
    <mergeCell ref="O55:P55"/>
    <mergeCell ref="C54:D54"/>
    <mergeCell ref="I57:J57"/>
    <mergeCell ref="M57:N57"/>
    <mergeCell ref="O57:P57"/>
    <mergeCell ref="C56:D56"/>
    <mergeCell ref="E56:F56"/>
    <mergeCell ref="G56:H56"/>
    <mergeCell ref="I56:J56"/>
    <mergeCell ref="O59:P59"/>
    <mergeCell ref="C58:D58"/>
    <mergeCell ref="E58:F58"/>
    <mergeCell ref="G58:H58"/>
    <mergeCell ref="I58:J58"/>
    <mergeCell ref="M56:N56"/>
    <mergeCell ref="O56:P56"/>
    <mergeCell ref="C57:D57"/>
    <mergeCell ref="E57:F57"/>
    <mergeCell ref="G57:H57"/>
    <mergeCell ref="C60:D60"/>
    <mergeCell ref="E60:F60"/>
    <mergeCell ref="G60:H60"/>
    <mergeCell ref="I60:J60"/>
    <mergeCell ref="O58:P58"/>
    <mergeCell ref="C59:D59"/>
    <mergeCell ref="E59:F59"/>
    <mergeCell ref="G59:H59"/>
    <mergeCell ref="I59:J59"/>
    <mergeCell ref="M59:N59"/>
    <mergeCell ref="M60:N60"/>
    <mergeCell ref="O60:P60"/>
    <mergeCell ref="G31:H31"/>
    <mergeCell ref="I31:J31"/>
    <mergeCell ref="M31:N31"/>
    <mergeCell ref="O31:P31"/>
    <mergeCell ref="K31:L31"/>
    <mergeCell ref="M32:N32"/>
    <mergeCell ref="O32:P32"/>
    <mergeCell ref="M58:N58"/>
    <mergeCell ref="C27:D27"/>
    <mergeCell ref="E27:F27"/>
    <mergeCell ref="G27:H27"/>
    <mergeCell ref="I27:J27"/>
    <mergeCell ref="C32:D32"/>
    <mergeCell ref="E32:F32"/>
    <mergeCell ref="G32:H32"/>
    <mergeCell ref="I32:J32"/>
    <mergeCell ref="G30:H30"/>
    <mergeCell ref="I30:J30"/>
    <mergeCell ref="G29:H29"/>
    <mergeCell ref="I29:J29"/>
    <mergeCell ref="M29:N29"/>
    <mergeCell ref="O29:P29"/>
    <mergeCell ref="M27:N27"/>
    <mergeCell ref="O27:P27"/>
    <mergeCell ref="G28:H28"/>
    <mergeCell ref="I28:J28"/>
    <mergeCell ref="M28:N28"/>
    <mergeCell ref="O28:P28"/>
  </mergeCells>
  <printOptions/>
  <pageMargins left="0.17" right="0.17" top="0.2" bottom="0.24" header="0" footer="0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60"/>
  <sheetViews>
    <sheetView zoomScale="75" zoomScaleNormal="75" zoomScalePageLayoutView="0" workbookViewId="0" topLeftCell="A1">
      <selection activeCell="F7" sqref="F7:G7"/>
    </sheetView>
  </sheetViews>
  <sheetFormatPr defaultColWidth="9.140625" defaultRowHeight="12.75"/>
  <cols>
    <col min="1" max="1" width="1.1484375" style="8" customWidth="1"/>
    <col min="2" max="16384" width="9.140625" style="8" customWidth="1"/>
  </cols>
  <sheetData>
    <row r="1" spans="1:17" ht="12.75">
      <c r="A1" s="6"/>
      <c r="B1" s="7" t="s">
        <v>0</v>
      </c>
      <c r="C1" s="64" t="str">
        <f>+DADES!C1</f>
        <v>Ajuntament xxxxxxxxx</v>
      </c>
      <c r="D1" s="65"/>
      <c r="E1" s="65"/>
      <c r="F1" s="65"/>
      <c r="G1" s="65"/>
      <c r="H1" s="66"/>
      <c r="P1" s="9" t="s">
        <v>1</v>
      </c>
      <c r="Q1" s="9">
        <f>+DADES!R1</f>
        <v>1</v>
      </c>
    </row>
    <row r="2" ht="12.75">
      <c r="A2" s="6"/>
    </row>
    <row r="3" spans="1:6" ht="12.75">
      <c r="A3" s="10"/>
      <c r="B3" s="11"/>
      <c r="E3" s="12" t="s">
        <v>37</v>
      </c>
      <c r="F3" s="12"/>
    </row>
    <row r="4" spans="1:17" ht="12.75">
      <c r="A4" s="10"/>
      <c r="B4" s="11"/>
      <c r="E4" s="12"/>
      <c r="F4" s="12"/>
      <c r="P4" s="13" t="s">
        <v>2</v>
      </c>
      <c r="Q4" s="13">
        <f>+DADES!R4</f>
        <v>2016</v>
      </c>
    </row>
    <row r="5" spans="1:17" ht="12.75" customHeight="1">
      <c r="A5" s="6"/>
      <c r="B5" s="54" t="s">
        <v>40</v>
      </c>
      <c r="C5" s="56"/>
      <c r="D5" s="54" t="s">
        <v>16</v>
      </c>
      <c r="E5" s="55"/>
      <c r="F5" s="55"/>
      <c r="G5" s="56"/>
      <c r="H5" s="54" t="s">
        <v>18</v>
      </c>
      <c r="I5" s="56"/>
      <c r="J5" s="54" t="s">
        <v>19</v>
      </c>
      <c r="K5" s="56"/>
      <c r="L5" s="72" t="s">
        <v>20</v>
      </c>
      <c r="M5" s="73"/>
      <c r="N5" s="54" t="s">
        <v>17</v>
      </c>
      <c r="O5" s="55"/>
      <c r="P5" s="55"/>
      <c r="Q5" s="56"/>
    </row>
    <row r="6" spans="2:17" ht="14.25" customHeight="1">
      <c r="B6" s="62"/>
      <c r="C6" s="63"/>
      <c r="D6" s="71" t="s">
        <v>41</v>
      </c>
      <c r="E6" s="71"/>
      <c r="F6" s="71" t="s">
        <v>9</v>
      </c>
      <c r="G6" s="71"/>
      <c r="H6" s="62" t="s">
        <v>6</v>
      </c>
      <c r="I6" s="63"/>
      <c r="J6" s="62" t="s">
        <v>9</v>
      </c>
      <c r="K6" s="63"/>
      <c r="L6" s="74" t="s">
        <v>9</v>
      </c>
      <c r="M6" s="75"/>
      <c r="N6" s="71" t="s">
        <v>41</v>
      </c>
      <c r="O6" s="71"/>
      <c r="P6" s="71" t="s">
        <v>9</v>
      </c>
      <c r="Q6" s="71"/>
    </row>
    <row r="7" spans="2:17" ht="12.75">
      <c r="B7" s="70" t="s">
        <v>15</v>
      </c>
      <c r="C7" s="7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2:17" ht="12.75">
      <c r="B8" s="67">
        <f>IF(DADES!A7=0,"",+DADES!A7)</f>
      </c>
      <c r="C8" s="68"/>
      <c r="D8" s="57">
        <f>IF(DADES!A7=0,"",IF(DADES!C7=0,0,+DADES!E7/(DADES!D7-DADES!C7)*(CONCATENATE("31/12/",DADES!$R$4-1)-DADES!C7)))</f>
      </c>
      <c r="E8" s="58"/>
      <c r="F8" s="59"/>
      <c r="G8" s="59"/>
      <c r="H8" s="59">
        <f>IF(J8="","",+J8-D8+N8)</f>
      </c>
      <c r="I8" s="59"/>
      <c r="J8" s="59">
        <f>IF(+DADES!A7=0,"",+DADES!F7)</f>
      </c>
      <c r="K8" s="59"/>
      <c r="L8" s="59">
        <f>IF(DADES!A7=0,"",+DADES!H7)</f>
      </c>
      <c r="M8" s="59"/>
      <c r="N8" s="59">
        <f>IF(DADES!A7=0,"",IF(ISBLANK(DADES!J7),0,+DADES!L7/(DADES!J7-DADES!I7)*(CONCATENATE("31/12/",DADES!$R$4)-DADES!I7)))</f>
      </c>
      <c r="O8" s="59"/>
      <c r="P8" s="59"/>
      <c r="Q8" s="59"/>
    </row>
    <row r="9" spans="2:17" ht="12.75">
      <c r="B9" s="67">
        <f>IF(DADES!A8=0,"",+DADES!A8)</f>
      </c>
      <c r="C9" s="68"/>
      <c r="D9" s="57">
        <f>IF(DADES!A8=0,"",IF(DADES!C8=0,0,+DADES!E8/(DADES!D8-DADES!C8)*(CONCATENATE("31/12/",DADES!$R$4-1)-DADES!C8)))</f>
      </c>
      <c r="E9" s="58"/>
      <c r="F9" s="59"/>
      <c r="G9" s="59"/>
      <c r="H9" s="59">
        <f>IF(J9="","",+J9-D9+N9)</f>
      </c>
      <c r="I9" s="59"/>
      <c r="J9" s="59">
        <f>IF(+DADES!A8=0,"",+DADES!F8)</f>
      </c>
      <c r="K9" s="59"/>
      <c r="L9" s="59">
        <f>IF(DADES!A8=0,"",+DADES!H8)</f>
      </c>
      <c r="M9" s="59"/>
      <c r="N9" s="59">
        <f>IF(DADES!A8=0,"",IF(ISBLANK(DADES!J8),0,+DADES!L8/(DADES!J8-DADES!I8)*(CONCATENATE("31/12/",DADES!$R$4)-DADES!I8)))</f>
      </c>
      <c r="O9" s="59"/>
      <c r="P9" s="59"/>
      <c r="Q9" s="59"/>
    </row>
    <row r="10" spans="2:17" ht="12.75">
      <c r="B10" s="67">
        <f>IF(DADES!A9=0,"",+DADES!A9)</f>
      </c>
      <c r="C10" s="68"/>
      <c r="D10" s="57">
        <f>IF(DADES!A9=0,"",IF(DADES!C9=0,0,+DADES!E9/(DADES!D9-DADES!C9)*(CONCATENATE("31/12/",DADES!$R$4-1)-DADES!C9)))</f>
      </c>
      <c r="E10" s="58"/>
      <c r="F10" s="59"/>
      <c r="G10" s="59"/>
      <c r="H10" s="59">
        <f>IF(J10="","",+J10-D10+N10)</f>
      </c>
      <c r="I10" s="59"/>
      <c r="J10" s="59">
        <f>IF(+DADES!A9=0,"",+DADES!F9)</f>
      </c>
      <c r="K10" s="59"/>
      <c r="L10" s="59">
        <f>IF(DADES!A9=0,"",+DADES!H9)</f>
      </c>
      <c r="M10" s="59"/>
      <c r="N10" s="59">
        <f>IF(DADES!A9=0,"",IF(ISBLANK(DADES!J9),0,+DADES!L9/(DADES!J9-DADES!I9)*(CONCATENATE("31/12/",DADES!$R$4)-DADES!I9)))</f>
      </c>
      <c r="O10" s="59"/>
      <c r="P10" s="59"/>
      <c r="Q10" s="59"/>
    </row>
    <row r="11" spans="2:17" ht="12.75">
      <c r="B11" s="67">
        <f>IF(DADES!A10=0,"",+DADES!A10)</f>
      </c>
      <c r="C11" s="68"/>
      <c r="D11" s="57">
        <f>IF(DADES!A10=0,"",IF(DADES!C10=0,0,+DADES!E10/(DADES!D10-DADES!C10)*(CONCATENATE("31/12/",DADES!$R$4-1)-DADES!C10)))</f>
      </c>
      <c r="E11" s="58"/>
      <c r="F11" s="59"/>
      <c r="G11" s="59"/>
      <c r="H11" s="59">
        <f>IF(J11="","",+J11-D11+N11)</f>
      </c>
      <c r="I11" s="59"/>
      <c r="J11" s="59">
        <f>IF(+DADES!A10=0,"",+DADES!F10)</f>
      </c>
      <c r="K11" s="59"/>
      <c r="L11" s="59">
        <f>IF(DADES!A10=0,"",+DADES!H10)</f>
      </c>
      <c r="M11" s="59"/>
      <c r="N11" s="59">
        <f>IF(DADES!A10=0,"",IF(ISBLANK(DADES!J10),0,+DADES!L10/(DADES!J10-DADES!I10)*(CONCATENATE("31/12/",DADES!$R$4)-DADES!I10)))</f>
      </c>
      <c r="O11" s="59"/>
      <c r="P11" s="59"/>
      <c r="Q11" s="59"/>
    </row>
    <row r="12" spans="2:17" ht="12.75">
      <c r="B12" s="67">
        <f>IF(DADES!A11=0,"",+DADES!A11)</f>
      </c>
      <c r="C12" s="68"/>
      <c r="D12" s="57">
        <f>IF(DADES!A11=0,"",IF(DADES!C11=0,0,+DADES!E11/(DADES!D11-DADES!C11)*(CONCATENATE("31/12/",DADES!$R$4-1)-DADES!C11)))</f>
      </c>
      <c r="E12" s="58"/>
      <c r="F12" s="59"/>
      <c r="G12" s="59"/>
      <c r="H12" s="59">
        <f aca="true" t="shared" si="0" ref="H12:H32">IF(J12="","",+J12-D12+N12)</f>
      </c>
      <c r="I12" s="59"/>
      <c r="J12" s="59">
        <f>IF(+DADES!A11=0,"",+DADES!F11)</f>
      </c>
      <c r="K12" s="59"/>
      <c r="L12" s="59">
        <f>IF(DADES!A11=0,"",+DADES!H11)</f>
      </c>
      <c r="M12" s="59"/>
      <c r="N12" s="59">
        <f>IF(DADES!A11=0,"",IF(ISBLANK(DADES!J11),0,+DADES!L11/(DADES!J11-DADES!I11)*(CONCATENATE("31/12/",DADES!$R$4)-DADES!I11)))</f>
      </c>
      <c r="O12" s="59"/>
      <c r="P12" s="59"/>
      <c r="Q12" s="59"/>
    </row>
    <row r="13" spans="2:17" ht="12.75">
      <c r="B13" s="67">
        <f>IF(DADES!A12=0,"",+DADES!A12)</f>
      </c>
      <c r="C13" s="68"/>
      <c r="D13" s="57">
        <f>IF(DADES!A12=0,"",IF(DADES!C12=0,0,+DADES!E12/(DADES!D12-DADES!C12)*(CONCATENATE("31/12/",DADES!$R$4-1)-DADES!C12)))</f>
      </c>
      <c r="E13" s="58"/>
      <c r="F13" s="59"/>
      <c r="G13" s="59"/>
      <c r="H13" s="59">
        <f t="shared" si="0"/>
      </c>
      <c r="I13" s="59"/>
      <c r="J13" s="59">
        <f>IF(+DADES!A12=0,"",+DADES!F12)</f>
      </c>
      <c r="K13" s="59"/>
      <c r="L13" s="59">
        <f>IF(DADES!A12=0,"",+DADES!H12)</f>
      </c>
      <c r="M13" s="59"/>
      <c r="N13" s="59">
        <f>IF(DADES!A12=0,"",IF(ISBLANK(DADES!J12),0,+DADES!L12/(DADES!J12-DADES!I12)*(CONCATENATE("31/12/",DADES!$R$4)-DADES!I12)))</f>
      </c>
      <c r="O13" s="59"/>
      <c r="P13" s="59"/>
      <c r="Q13" s="59"/>
    </row>
    <row r="14" spans="2:17" ht="12.75">
      <c r="B14" s="67">
        <f>IF(DADES!A13=0,"",+DADES!A13)</f>
      </c>
      <c r="C14" s="68"/>
      <c r="D14" s="57">
        <f>IF(DADES!A13=0,"",IF(DADES!C13=0,0,+DADES!E13/(DADES!D13-DADES!C13)*(CONCATENATE("31/12/",DADES!$R$4-1)-DADES!C13)))</f>
      </c>
      <c r="E14" s="58"/>
      <c r="F14" s="59"/>
      <c r="G14" s="59"/>
      <c r="H14" s="59">
        <f t="shared" si="0"/>
      </c>
      <c r="I14" s="59"/>
      <c r="J14" s="59">
        <f>IF(+DADES!A13=0,"",+DADES!F13)</f>
      </c>
      <c r="K14" s="59"/>
      <c r="L14" s="59">
        <f>IF(DADES!A13=0,"",+DADES!H13)</f>
      </c>
      <c r="M14" s="59"/>
      <c r="N14" s="59">
        <f>IF(DADES!A13=0,"",IF(ISBLANK(DADES!J13),0,+DADES!L13/(DADES!J13-DADES!I13)*(CONCATENATE("31/12/",DADES!$R$4)-DADES!I13)))</f>
      </c>
      <c r="O14" s="59"/>
      <c r="P14" s="59"/>
      <c r="Q14" s="59"/>
    </row>
    <row r="15" spans="2:17" ht="12.75">
      <c r="B15" s="67">
        <f>IF(DADES!A14=0,"",+DADES!A14)</f>
      </c>
      <c r="C15" s="68"/>
      <c r="D15" s="57">
        <f>IF(DADES!A14=0,"",IF(DADES!C14=0,0,+DADES!E14/(DADES!D14-DADES!C14)*(CONCATENATE("31/12/",DADES!$R$4-1)-DADES!C14)))</f>
      </c>
      <c r="E15" s="58"/>
      <c r="F15" s="59"/>
      <c r="G15" s="59"/>
      <c r="H15" s="59">
        <f t="shared" si="0"/>
      </c>
      <c r="I15" s="59"/>
      <c r="J15" s="59">
        <f>IF(+DADES!A14=0,"",+DADES!F14)</f>
      </c>
      <c r="K15" s="59"/>
      <c r="L15" s="59">
        <f>IF(DADES!A14=0,"",+DADES!H14)</f>
      </c>
      <c r="M15" s="59"/>
      <c r="N15" s="59">
        <f>IF(DADES!A14=0,"",IF(ISBLANK(DADES!J14),0,+DADES!L14/(DADES!J14-DADES!I14)*(CONCATENATE("31/12/",DADES!$R$4)-DADES!I14)))</f>
      </c>
      <c r="O15" s="59"/>
      <c r="P15" s="59"/>
      <c r="Q15" s="59"/>
    </row>
    <row r="16" spans="2:17" ht="12.75">
      <c r="B16" s="67">
        <f>IF(DADES!A15=0,"",+DADES!A15)</f>
      </c>
      <c r="C16" s="68"/>
      <c r="D16" s="57">
        <f>IF(DADES!A15=0,"",IF(DADES!C15=0,0,+DADES!E15/(DADES!D15-DADES!C15)*(CONCATENATE("31/12/",DADES!$R$4-1)-DADES!C15)))</f>
      </c>
      <c r="E16" s="58"/>
      <c r="F16" s="59"/>
      <c r="G16" s="59"/>
      <c r="H16" s="59">
        <f t="shared" si="0"/>
      </c>
      <c r="I16" s="59"/>
      <c r="J16" s="59">
        <f>IF(+DADES!A15=0,"",+DADES!F15)</f>
      </c>
      <c r="K16" s="59"/>
      <c r="L16" s="59">
        <f>IF(DADES!A15=0,"",+DADES!H15)</f>
      </c>
      <c r="M16" s="59"/>
      <c r="N16" s="59">
        <f>IF(DADES!A15=0,"",IF(ISBLANK(DADES!J15),0,+DADES!L15/(DADES!J15-DADES!I15)*(CONCATENATE("31/12/",DADES!$R$4)-DADES!I15)))</f>
      </c>
      <c r="O16" s="59"/>
      <c r="P16" s="59"/>
      <c r="Q16" s="59"/>
    </row>
    <row r="17" spans="2:17" ht="12.75">
      <c r="B17" s="67">
        <f>IF(DADES!A16=0,"",+DADES!A16)</f>
      </c>
      <c r="C17" s="68"/>
      <c r="D17" s="57">
        <f>IF(DADES!A16=0,"",IF(DADES!C16=0,0,+DADES!E16/(DADES!D16-DADES!C16)*(CONCATENATE("31/12/",DADES!$R$4-1)-DADES!C16)))</f>
      </c>
      <c r="E17" s="58"/>
      <c r="F17" s="59"/>
      <c r="G17" s="59"/>
      <c r="H17" s="59">
        <f t="shared" si="0"/>
      </c>
      <c r="I17" s="59"/>
      <c r="J17" s="59">
        <f>IF(+DADES!A16=0,"",+DADES!F16)</f>
      </c>
      <c r="K17" s="59"/>
      <c r="L17" s="59">
        <f>IF(DADES!A16=0,"",+DADES!H16)</f>
      </c>
      <c r="M17" s="59"/>
      <c r="N17" s="59">
        <f>IF(DADES!A16=0,"",IF(ISBLANK(DADES!J16),0,+DADES!L16/(DADES!J16-DADES!I16)*(CONCATENATE("31/12/",DADES!$R$4)-DADES!I16)))</f>
      </c>
      <c r="O17" s="59"/>
      <c r="P17" s="59"/>
      <c r="Q17" s="59"/>
    </row>
    <row r="18" spans="2:17" ht="12.75">
      <c r="B18" s="67">
        <f>IF(DADES!A17=0,"",+DADES!A17)</f>
      </c>
      <c r="C18" s="68"/>
      <c r="D18" s="57">
        <f>IF(DADES!A17=0,"",IF(DADES!C17=0,0,+DADES!E17/(DADES!D17-DADES!C17)*(CONCATENATE("31/12/",DADES!$R$4-1)-DADES!C17)))</f>
      </c>
      <c r="E18" s="58"/>
      <c r="F18" s="59"/>
      <c r="G18" s="59"/>
      <c r="H18" s="59">
        <f t="shared" si="0"/>
      </c>
      <c r="I18" s="59"/>
      <c r="J18" s="59">
        <f>IF(+DADES!A17=0,"",+DADES!F17)</f>
      </c>
      <c r="K18" s="59"/>
      <c r="L18" s="59">
        <f>IF(DADES!A17=0,"",+DADES!H17)</f>
      </c>
      <c r="M18" s="59"/>
      <c r="N18" s="59">
        <f>IF(DADES!A17=0,"",IF(ISBLANK(DADES!J17),0,+DADES!L17/(DADES!J17-DADES!I17)*(CONCATENATE("31/12/",DADES!$R$4)-DADES!I17)))</f>
      </c>
      <c r="O18" s="59"/>
      <c r="P18" s="59"/>
      <c r="Q18" s="59"/>
    </row>
    <row r="19" spans="2:17" ht="12.75">
      <c r="B19" s="67">
        <f>IF(DADES!A18=0,"",+DADES!A18)</f>
      </c>
      <c r="C19" s="68"/>
      <c r="D19" s="57">
        <f>IF(DADES!A18=0,"",IF(DADES!C18=0,0,+DADES!E18/(DADES!D18-DADES!C18)*(CONCATENATE("31/12/",DADES!$R$4-1)-DADES!C18)))</f>
      </c>
      <c r="E19" s="58"/>
      <c r="F19" s="59"/>
      <c r="G19" s="59"/>
      <c r="H19" s="59">
        <f t="shared" si="0"/>
      </c>
      <c r="I19" s="59"/>
      <c r="J19" s="59">
        <f>IF(+DADES!A18=0,"",+DADES!F18)</f>
      </c>
      <c r="K19" s="59"/>
      <c r="L19" s="59">
        <f>IF(DADES!A18=0,"",+DADES!H18)</f>
      </c>
      <c r="M19" s="59"/>
      <c r="N19" s="59">
        <f>IF(DADES!A18=0,"",IF(ISBLANK(DADES!J18),0,+DADES!L18/(DADES!J18-DADES!I18)*(CONCATENATE("31/12/",DADES!$R$4)-DADES!I18)))</f>
      </c>
      <c r="O19" s="59"/>
      <c r="P19" s="59"/>
      <c r="Q19" s="59"/>
    </row>
    <row r="20" spans="2:17" ht="12.75">
      <c r="B20" s="67">
        <f>IF(DADES!A19=0,"",+DADES!A19)</f>
      </c>
      <c r="C20" s="68"/>
      <c r="D20" s="57">
        <f>IF(DADES!A19=0,"",IF(DADES!C19=0,0,+DADES!E19/(DADES!D19-DADES!C19)*(CONCATENATE("31/12/",DADES!$R$4-1)-DADES!C19)))</f>
      </c>
      <c r="E20" s="58"/>
      <c r="F20" s="59"/>
      <c r="G20" s="59"/>
      <c r="H20" s="59">
        <f t="shared" si="0"/>
      </c>
      <c r="I20" s="59"/>
      <c r="J20" s="59">
        <f>IF(+DADES!A19=0,"",+DADES!F19)</f>
      </c>
      <c r="K20" s="59"/>
      <c r="L20" s="59">
        <f>IF(DADES!A19=0,"",+DADES!H19)</f>
      </c>
      <c r="M20" s="59"/>
      <c r="N20" s="59">
        <f>IF(DADES!A19=0,"",IF(ISBLANK(DADES!J19),0,+DADES!L19/(DADES!J19-DADES!I19)*(CONCATENATE("31/12/",DADES!$R$4)-DADES!I19)))</f>
      </c>
      <c r="O20" s="59"/>
      <c r="P20" s="59"/>
      <c r="Q20" s="59"/>
    </row>
    <row r="21" spans="2:17" ht="12.75">
      <c r="B21" s="67">
        <f>IF(DADES!A20=0,"",+DADES!A20)</f>
      </c>
      <c r="C21" s="68"/>
      <c r="D21" s="57">
        <f>IF(DADES!A20=0,"",IF(DADES!C20=0,0,+DADES!E20/(DADES!D20-DADES!C20)*(CONCATENATE("31/12/",DADES!$R$4-1)-DADES!C20)))</f>
      </c>
      <c r="E21" s="58"/>
      <c r="F21" s="59"/>
      <c r="G21" s="59"/>
      <c r="H21" s="59">
        <f t="shared" si="0"/>
      </c>
      <c r="I21" s="59"/>
      <c r="J21" s="59">
        <f>IF(+DADES!A20=0,"",+DADES!F20)</f>
      </c>
      <c r="K21" s="59"/>
      <c r="L21" s="59">
        <f>IF(DADES!A20=0,"",+DADES!H20)</f>
      </c>
      <c r="M21" s="59"/>
      <c r="N21" s="59">
        <f>IF(DADES!A20=0,"",IF(ISBLANK(DADES!J20),0,+DADES!L20/(DADES!J20-DADES!I20)*(CONCATENATE("31/12/",DADES!$R$4)-DADES!I20)))</f>
      </c>
      <c r="O21" s="59"/>
      <c r="P21" s="59"/>
      <c r="Q21" s="59"/>
    </row>
    <row r="22" spans="2:17" ht="12.75">
      <c r="B22" s="67">
        <f>IF(DADES!A21=0,"",+DADES!A21)</f>
      </c>
      <c r="C22" s="68"/>
      <c r="D22" s="57">
        <f>IF(DADES!A21=0,"",IF(DADES!C21=0,0,+DADES!E21/(DADES!D21-DADES!C21)*(CONCATENATE("31/12/",DADES!$R$4-1)-DADES!C21)))</f>
      </c>
      <c r="E22" s="58"/>
      <c r="F22" s="59"/>
      <c r="G22" s="59"/>
      <c r="H22" s="59">
        <f t="shared" si="0"/>
      </c>
      <c r="I22" s="59"/>
      <c r="J22" s="59">
        <f>IF(+DADES!A21=0,"",+DADES!F21)</f>
      </c>
      <c r="K22" s="59"/>
      <c r="L22" s="59">
        <f>IF(DADES!A21=0,"",+DADES!H21)</f>
      </c>
      <c r="M22" s="59"/>
      <c r="N22" s="59">
        <f>IF(DADES!A21=0,"",IF(ISBLANK(DADES!J21),0,+DADES!L21/(DADES!J21-DADES!I21)*(CONCATENATE("31/12/",DADES!$R$4)-DADES!I21)))</f>
      </c>
      <c r="O22" s="59"/>
      <c r="P22" s="59"/>
      <c r="Q22" s="59"/>
    </row>
    <row r="23" spans="2:17" ht="12.75">
      <c r="B23" s="67">
        <f>IF(DADES!A22=0,"",+DADES!A22)</f>
      </c>
      <c r="C23" s="68"/>
      <c r="D23" s="57">
        <f>IF(DADES!A22=0,"",IF(DADES!C22=0,0,+DADES!E22/(DADES!D22-DADES!C22)*(CONCATENATE("31/12/",DADES!$R$4-1)-DADES!C22)))</f>
      </c>
      <c r="E23" s="58"/>
      <c r="F23" s="59"/>
      <c r="G23" s="59"/>
      <c r="H23" s="59">
        <f t="shared" si="0"/>
      </c>
      <c r="I23" s="59"/>
      <c r="J23" s="59">
        <f>IF(+DADES!A22=0,"",+DADES!F22)</f>
      </c>
      <c r="K23" s="59"/>
      <c r="L23" s="59">
        <f>IF(DADES!A22=0,"",+DADES!H22)</f>
      </c>
      <c r="M23" s="59"/>
      <c r="N23" s="59">
        <f>IF(DADES!A22=0,"",IF(ISBLANK(DADES!J22),0,+DADES!L22/(DADES!J22-DADES!I22)*(CONCATENATE("31/12/",DADES!$R$4)-DADES!I22)))</f>
      </c>
      <c r="O23" s="59"/>
      <c r="P23" s="59"/>
      <c r="Q23" s="59"/>
    </row>
    <row r="24" spans="2:17" ht="12.75">
      <c r="B24" s="67">
        <f>IF(DADES!A23=0,"",+DADES!A23)</f>
      </c>
      <c r="C24" s="68"/>
      <c r="D24" s="57">
        <f>IF(DADES!A23=0,"",IF(DADES!C23=0,0,+DADES!E23/(DADES!D23-DADES!C23)*(CONCATENATE("31/12/",DADES!$R$4-1)-DADES!C23)))</f>
      </c>
      <c r="E24" s="58"/>
      <c r="F24" s="59"/>
      <c r="G24" s="59"/>
      <c r="H24" s="59">
        <f t="shared" si="0"/>
      </c>
      <c r="I24" s="59"/>
      <c r="J24" s="59">
        <f>IF(+DADES!A23=0,"",+DADES!F23)</f>
      </c>
      <c r="K24" s="59"/>
      <c r="L24" s="59">
        <f>IF(DADES!A23=0,"",+DADES!H23)</f>
      </c>
      <c r="M24" s="59"/>
      <c r="N24" s="59">
        <f>IF(DADES!A23=0,"",IF(ISBLANK(DADES!J23),0,+DADES!L23/(DADES!J23-DADES!I23)*(CONCATENATE("31/12/",DADES!$R$4)-DADES!I23)))</f>
      </c>
      <c r="O24" s="59"/>
      <c r="P24" s="59"/>
      <c r="Q24" s="59"/>
    </row>
    <row r="25" spans="2:17" ht="12.75">
      <c r="B25" s="67">
        <f>IF(DADES!A24=0,"",+DADES!A24)</f>
      </c>
      <c r="C25" s="68"/>
      <c r="D25" s="57">
        <f>IF(DADES!A24=0,"",IF(DADES!C24=0,0,+DADES!E24/(DADES!D24-DADES!C24)*(CONCATENATE("31/12/",DADES!$R$4-1)-DADES!C24)))</f>
      </c>
      <c r="E25" s="58"/>
      <c r="F25" s="59"/>
      <c r="G25" s="59"/>
      <c r="H25" s="59">
        <f t="shared" si="0"/>
      </c>
      <c r="I25" s="59"/>
      <c r="J25" s="59">
        <f>IF(+DADES!A24=0,"",+DADES!F24)</f>
      </c>
      <c r="K25" s="59"/>
      <c r="L25" s="59">
        <f>IF(DADES!A24=0,"",+DADES!H24)</f>
      </c>
      <c r="M25" s="59"/>
      <c r="N25" s="59">
        <f>IF(DADES!A24=0,"",IF(ISBLANK(DADES!J24),0,+DADES!L24/(DADES!J24-DADES!I24)*(CONCATENATE("31/12/",DADES!$R$4)-DADES!I24)))</f>
      </c>
      <c r="O25" s="59"/>
      <c r="P25" s="59"/>
      <c r="Q25" s="59"/>
    </row>
    <row r="26" spans="2:17" ht="12.75">
      <c r="B26" s="67">
        <f>IF(DADES!A25=0,"",+DADES!A25)</f>
      </c>
      <c r="C26" s="68"/>
      <c r="D26" s="57">
        <f>IF(DADES!A25=0,"",IF(DADES!C25=0,0,+DADES!E25/(DADES!D25-DADES!C25)*(CONCATENATE("31/12/",DADES!$R$4-1)-DADES!C25)))</f>
      </c>
      <c r="E26" s="58"/>
      <c r="F26" s="59"/>
      <c r="G26" s="59"/>
      <c r="H26" s="59">
        <f t="shared" si="0"/>
      </c>
      <c r="I26" s="59"/>
      <c r="J26" s="59">
        <f>IF(+DADES!A25=0,"",+DADES!F25)</f>
      </c>
      <c r="K26" s="59"/>
      <c r="L26" s="59">
        <f>IF(DADES!A25=0,"",+DADES!H25)</f>
      </c>
      <c r="M26" s="59"/>
      <c r="N26" s="59">
        <f>IF(DADES!A25=0,"",IF(ISBLANK(DADES!J25),0,+DADES!L25/(DADES!J25-DADES!I25)*(CONCATENATE("31/12/",DADES!$R$4)-DADES!I25)))</f>
      </c>
      <c r="O26" s="59"/>
      <c r="P26" s="59"/>
      <c r="Q26" s="59"/>
    </row>
    <row r="27" spans="2:17" ht="12.75">
      <c r="B27" s="67">
        <f>IF(DADES!A26=0,"",+DADES!A26)</f>
      </c>
      <c r="C27" s="68"/>
      <c r="D27" s="57">
        <f>IF(DADES!A26=0,"",IF(DADES!C26=0,0,+DADES!E26/(DADES!D26-DADES!C26)*(CONCATENATE("31/12/",DADES!$R$4-1)-DADES!C26)))</f>
      </c>
      <c r="E27" s="58"/>
      <c r="F27" s="59"/>
      <c r="G27" s="59"/>
      <c r="H27" s="59">
        <f t="shared" si="0"/>
      </c>
      <c r="I27" s="59"/>
      <c r="J27" s="59">
        <f>IF(+DADES!A26=0,"",+DADES!F26)</f>
      </c>
      <c r="K27" s="59"/>
      <c r="L27" s="59">
        <f>IF(DADES!A26=0,"",+DADES!H26)</f>
      </c>
      <c r="M27" s="59"/>
      <c r="N27" s="59">
        <f>IF(DADES!A26=0,"",IF(ISBLANK(DADES!J26),0,+DADES!L26/(DADES!J26-DADES!I26)*(CONCATENATE("31/12/",DADES!$R$4)-DADES!I26)))</f>
      </c>
      <c r="O27" s="59"/>
      <c r="P27" s="59"/>
      <c r="Q27" s="59"/>
    </row>
    <row r="28" spans="2:17" ht="12.75">
      <c r="B28" s="67">
        <f>IF(DADES!A27=0,"",+DADES!A27)</f>
      </c>
      <c r="C28" s="68"/>
      <c r="D28" s="57">
        <f>IF(DADES!A27=0,"",IF(DADES!C27=0,0,+DADES!E27/(DADES!D27-DADES!C27)*(CONCATENATE("31/12/",DADES!$R$4-1)-DADES!C27)))</f>
      </c>
      <c r="E28" s="58"/>
      <c r="F28" s="59"/>
      <c r="G28" s="59"/>
      <c r="H28" s="59">
        <f t="shared" si="0"/>
      </c>
      <c r="I28" s="59"/>
      <c r="J28" s="59">
        <f>IF(+DADES!A27=0,"",+DADES!F27)</f>
      </c>
      <c r="K28" s="59"/>
      <c r="L28" s="59">
        <f>IF(DADES!A27=0,"",+DADES!H27)</f>
      </c>
      <c r="M28" s="59"/>
      <c r="N28" s="59">
        <f>IF(DADES!A27=0,"",IF(ISBLANK(DADES!J27),0,+DADES!L27/(DADES!J27-DADES!I27)*(CONCATENATE("31/12/",DADES!$R$4)-DADES!I27)))</f>
      </c>
      <c r="O28" s="59"/>
      <c r="P28" s="59"/>
      <c r="Q28" s="59"/>
    </row>
    <row r="29" spans="2:17" ht="12.75">
      <c r="B29" s="67">
        <f>IF(DADES!A28=0,"",+DADES!A28)</f>
      </c>
      <c r="C29" s="68"/>
      <c r="D29" s="57">
        <f>IF(DADES!A28=0,"",IF(DADES!C28=0,0,+DADES!E28/(DADES!D28-DADES!C28)*(CONCATENATE("31/12/",DADES!$R$4-1)-DADES!C28)))</f>
      </c>
      <c r="E29" s="58"/>
      <c r="F29" s="59"/>
      <c r="G29" s="59"/>
      <c r="H29" s="59">
        <f t="shared" si="0"/>
      </c>
      <c r="I29" s="59"/>
      <c r="J29" s="59">
        <f>IF(+DADES!A28=0,"",+DADES!F28)</f>
      </c>
      <c r="K29" s="59"/>
      <c r="L29" s="59">
        <f>IF(DADES!A28=0,"",+DADES!H28)</f>
      </c>
      <c r="M29" s="59"/>
      <c r="N29" s="59">
        <f>IF(DADES!A28=0,"",IF(ISBLANK(DADES!J28),0,+DADES!L28/(DADES!J28-DADES!I28)*(CONCATENATE("31/12/",DADES!$R$4)-DADES!I28)))</f>
      </c>
      <c r="O29" s="59"/>
      <c r="P29" s="59"/>
      <c r="Q29" s="59"/>
    </row>
    <row r="30" spans="2:17" ht="12.75">
      <c r="B30" s="67">
        <f>IF(DADES!A29=0,"",+DADES!A29)</f>
      </c>
      <c r="C30" s="68"/>
      <c r="D30" s="57">
        <f>IF(DADES!A29=0,"",IF(DADES!C29=0,0,+DADES!E29/(DADES!D29-DADES!C29)*(CONCATENATE("31/12/",DADES!$R$4-1)-DADES!C29)))</f>
      </c>
      <c r="E30" s="58"/>
      <c r="F30" s="59"/>
      <c r="G30" s="59"/>
      <c r="H30" s="59">
        <f t="shared" si="0"/>
      </c>
      <c r="I30" s="59"/>
      <c r="J30" s="59">
        <f>IF(+DADES!A29=0,"",+DADES!F29)</f>
      </c>
      <c r="K30" s="59"/>
      <c r="L30" s="59">
        <f>IF(DADES!A29=0,"",+DADES!H29)</f>
      </c>
      <c r="M30" s="59"/>
      <c r="N30" s="59">
        <f>IF(DADES!A29=0,"",IF(ISBLANK(DADES!J29),0,+DADES!L29/(DADES!J29-DADES!I29)*(CONCATENATE("31/12/",DADES!$R$4)-DADES!I29)))</f>
      </c>
      <c r="O30" s="59"/>
      <c r="P30" s="59"/>
      <c r="Q30" s="59"/>
    </row>
    <row r="31" spans="2:17" ht="12.75">
      <c r="B31" s="67">
        <f>IF(DADES!A30=0,"",+DADES!A30)</f>
      </c>
      <c r="C31" s="68"/>
      <c r="D31" s="57">
        <f>IF(DADES!A30=0,"",IF(DADES!C30=0,0,+DADES!E30/(DADES!D30-DADES!C30)*(CONCATENATE("31/12/",DADES!$R$4-1)-DADES!C30)))</f>
      </c>
      <c r="E31" s="58"/>
      <c r="F31" s="59"/>
      <c r="G31" s="59"/>
      <c r="H31" s="59">
        <f t="shared" si="0"/>
      </c>
      <c r="I31" s="59"/>
      <c r="J31" s="59">
        <f>IF(+DADES!A30=0,"",+DADES!F30)</f>
      </c>
      <c r="K31" s="59"/>
      <c r="L31" s="59">
        <f>IF(DADES!A30=0,"",+DADES!H30)</f>
      </c>
      <c r="M31" s="59"/>
      <c r="N31" s="59">
        <f>IF(DADES!A30=0,"",IF(ISBLANK(DADES!J30),0,+DADES!L30/(DADES!J30-DADES!I30)*(CONCATENATE("31/12/",DADES!$R$4)-DADES!I30)))</f>
      </c>
      <c r="O31" s="59"/>
      <c r="P31" s="59"/>
      <c r="Q31" s="59"/>
    </row>
    <row r="32" spans="2:17" ht="12.75">
      <c r="B32" s="67">
        <f>IF(DADES!A31=0,"",+DADES!A31)</f>
      </c>
      <c r="C32" s="68"/>
      <c r="D32" s="57">
        <f>IF(DADES!A31=0,"",IF(DADES!C31=0,0,+DADES!E31/(DADES!D31-DADES!C31)*(CONCATENATE("31/12/",DADES!$R$4-1)-DADES!C31)))</f>
      </c>
      <c r="E32" s="58"/>
      <c r="F32" s="59"/>
      <c r="G32" s="59"/>
      <c r="H32" s="59">
        <f t="shared" si="0"/>
      </c>
      <c r="I32" s="59"/>
      <c r="J32" s="59">
        <f>IF(+DADES!A31=0,"",+DADES!F31)</f>
      </c>
      <c r="K32" s="59"/>
      <c r="L32" s="59">
        <f>IF(DADES!A31=0,"",+DADES!H31)</f>
      </c>
      <c r="M32" s="59"/>
      <c r="N32" s="59">
        <f>IF(DADES!A31=0,"",IF(ISBLANK(DADES!J31),0,+DADES!L31/(DADES!J31-DADES!I31)*(CONCATENATE("31/12/",DADES!$R$4)-DADES!I31)))</f>
      </c>
      <c r="O32" s="59"/>
      <c r="P32" s="59"/>
      <c r="Q32" s="59"/>
    </row>
    <row r="33" spans="2:17" ht="12.75">
      <c r="B33" s="67">
        <f>IF(DADES!A32=0,"",+DADES!A32)</f>
      </c>
      <c r="C33" s="68"/>
      <c r="D33" s="57">
        <f>IF(DADES!A32=0,"",IF(DADES!C32=0,0,+DADES!E32/(DADES!D32-DADES!C32)*(CONCATENATE("31/12/",DADES!$R$4-1)-DADES!C32)))</f>
      </c>
      <c r="E33" s="58"/>
      <c r="F33" s="59"/>
      <c r="G33" s="59"/>
      <c r="H33" s="59">
        <f aca="true" t="shared" si="1" ref="H33:H59">IF(J33="","",+J33-D33+N33)</f>
      </c>
      <c r="I33" s="59"/>
      <c r="J33" s="59">
        <f>IF(+DADES!A32=0,"",+DADES!F32)</f>
      </c>
      <c r="K33" s="59"/>
      <c r="L33" s="59">
        <f>IF(DADES!A32=0,"",+DADES!H32)</f>
      </c>
      <c r="M33" s="59"/>
      <c r="N33" s="59">
        <f>IF(DADES!A32=0,"",IF(ISBLANK(DADES!J32),0,+DADES!L32/(DADES!J32-DADES!I32)*(CONCATENATE("31/12/",DADES!$R$4)-DADES!I32)))</f>
      </c>
      <c r="O33" s="59"/>
      <c r="P33" s="59"/>
      <c r="Q33" s="59"/>
    </row>
    <row r="34" spans="2:17" ht="12.75">
      <c r="B34" s="67">
        <f>IF(DADES!A33=0,"",+DADES!A33)</f>
      </c>
      <c r="C34" s="68"/>
      <c r="D34" s="57">
        <f>IF(DADES!A33=0,"",IF(DADES!C33=0,0,+DADES!E33/(DADES!D33-DADES!C33)*(CONCATENATE("31/12/",DADES!$R$4-1)-DADES!C33)))</f>
      </c>
      <c r="E34" s="58"/>
      <c r="F34" s="59"/>
      <c r="G34" s="59"/>
      <c r="H34" s="59">
        <f t="shared" si="1"/>
      </c>
      <c r="I34" s="59"/>
      <c r="J34" s="59">
        <f>IF(+DADES!A33=0,"",+DADES!F33)</f>
      </c>
      <c r="K34" s="59"/>
      <c r="L34" s="59">
        <f>IF(DADES!A33=0,"",+DADES!H33)</f>
      </c>
      <c r="M34" s="59"/>
      <c r="N34" s="59">
        <f>IF(DADES!A33=0,"",IF(ISBLANK(DADES!J33),0,+DADES!L33/(DADES!J33-DADES!I33)*(CONCATENATE("31/12/",DADES!$R$4)-DADES!I33)))</f>
      </c>
      <c r="O34" s="59"/>
      <c r="P34" s="59"/>
      <c r="Q34" s="59"/>
    </row>
    <row r="35" spans="2:17" ht="12.75">
      <c r="B35" s="67">
        <f>IF(DADES!A34=0,"",+DADES!A34)</f>
      </c>
      <c r="C35" s="68"/>
      <c r="D35" s="57">
        <f>IF(DADES!A34=0,"",IF(DADES!C34=0,0,+DADES!E34/(DADES!D34-DADES!C34)*(CONCATENATE("31/12/",DADES!$R$4-1)-DADES!C34)))</f>
      </c>
      <c r="E35" s="58"/>
      <c r="F35" s="59"/>
      <c r="G35" s="59"/>
      <c r="H35" s="59">
        <f t="shared" si="1"/>
      </c>
      <c r="I35" s="59"/>
      <c r="J35" s="59">
        <f>IF(+DADES!A34=0,"",+DADES!F34)</f>
      </c>
      <c r="K35" s="59"/>
      <c r="L35" s="59">
        <f>IF(DADES!A34=0,"",+DADES!H34)</f>
      </c>
      <c r="M35" s="59"/>
      <c r="N35" s="59">
        <f>IF(DADES!A34=0,"",IF(ISBLANK(DADES!J34),0,+DADES!L34/(DADES!J34-DADES!I34)*(CONCATENATE("31/12/",DADES!$R$4)-DADES!I34)))</f>
      </c>
      <c r="O35" s="59"/>
      <c r="P35" s="59"/>
      <c r="Q35" s="59"/>
    </row>
    <row r="36" spans="2:17" ht="12.75">
      <c r="B36" s="67">
        <f>IF(DADES!A35=0,"",+DADES!A35)</f>
      </c>
      <c r="C36" s="68"/>
      <c r="D36" s="57">
        <f>IF(DADES!A35=0,"",IF(DADES!C35=0,0,+DADES!E35/(DADES!D35-DADES!C35)*(CONCATENATE("31/12/",DADES!$R$4-1)-DADES!C35)))</f>
      </c>
      <c r="E36" s="58"/>
      <c r="F36" s="59"/>
      <c r="G36" s="59"/>
      <c r="H36" s="59">
        <f t="shared" si="1"/>
      </c>
      <c r="I36" s="59"/>
      <c r="J36" s="59">
        <f>IF(+DADES!A35=0,"",+DADES!F35)</f>
      </c>
      <c r="K36" s="59"/>
      <c r="L36" s="59">
        <f>IF(DADES!A35=0,"",+DADES!H35)</f>
      </c>
      <c r="M36" s="59"/>
      <c r="N36" s="59">
        <f>IF(DADES!A35=0,"",IF(ISBLANK(DADES!J35),0,+DADES!L35/(DADES!J35-DADES!I35)*(CONCATENATE("31/12/",DADES!$R$4)-DADES!I35)))</f>
      </c>
      <c r="O36" s="59"/>
      <c r="P36" s="59"/>
      <c r="Q36" s="59"/>
    </row>
    <row r="37" spans="2:17" ht="12.75">
      <c r="B37" s="67">
        <f>IF(DADES!A36=0,"",+DADES!A36)</f>
      </c>
      <c r="C37" s="68"/>
      <c r="D37" s="57">
        <f>IF(DADES!A36=0,"",IF(DADES!C36=0,0,+DADES!E36/(DADES!D36-DADES!C36)*(CONCATENATE("31/12/",DADES!$R$4-1)-DADES!C36)))</f>
      </c>
      <c r="E37" s="58"/>
      <c r="F37" s="59"/>
      <c r="G37" s="59"/>
      <c r="H37" s="59">
        <f t="shared" si="1"/>
      </c>
      <c r="I37" s="59"/>
      <c r="J37" s="59">
        <f>IF(+DADES!A36=0,"",+DADES!F36)</f>
      </c>
      <c r="K37" s="59"/>
      <c r="L37" s="59">
        <f>IF(DADES!A36=0,"",+DADES!H36)</f>
      </c>
      <c r="M37" s="59"/>
      <c r="N37" s="59">
        <f>IF(DADES!A36=0,"",IF(ISBLANK(DADES!J36),0,+DADES!L36/(DADES!J36-DADES!I36)*(CONCATENATE("31/12/",DADES!$R$4)-DADES!I36)))</f>
      </c>
      <c r="O37" s="59"/>
      <c r="P37" s="59"/>
      <c r="Q37" s="59"/>
    </row>
    <row r="38" spans="2:17" ht="12.75">
      <c r="B38" s="67">
        <f>IF(DADES!A37=0,"",+DADES!A37)</f>
      </c>
      <c r="C38" s="68"/>
      <c r="D38" s="57">
        <f>IF(DADES!A37=0,"",IF(DADES!C37=0,0,+DADES!E37/(DADES!D37-DADES!C37)*(CONCATENATE("31/12/",DADES!$R$4-1)-DADES!C37)))</f>
      </c>
      <c r="E38" s="58"/>
      <c r="F38" s="59"/>
      <c r="G38" s="59"/>
      <c r="H38" s="59">
        <f t="shared" si="1"/>
      </c>
      <c r="I38" s="59"/>
      <c r="J38" s="59">
        <f>IF(+DADES!A37=0,"",+DADES!F37)</f>
      </c>
      <c r="K38" s="59"/>
      <c r="L38" s="59">
        <f>IF(DADES!A37=0,"",+DADES!H37)</f>
      </c>
      <c r="M38" s="59"/>
      <c r="N38" s="59">
        <f>IF(DADES!A37=0,"",IF(ISBLANK(DADES!J37),0,+DADES!L37/(DADES!J37-DADES!I37)*(CONCATENATE("31/12/",DADES!$R$4)-DADES!I37)))</f>
      </c>
      <c r="O38" s="59"/>
      <c r="P38" s="59"/>
      <c r="Q38" s="59"/>
    </row>
    <row r="39" spans="2:17" ht="12.75">
      <c r="B39" s="67">
        <f>IF(DADES!A38=0,"",+DADES!A38)</f>
      </c>
      <c r="C39" s="68"/>
      <c r="D39" s="57">
        <f>IF(DADES!A38=0,"",IF(DADES!C38=0,0,+DADES!E38/(DADES!D38-DADES!C38)*(CONCATENATE("31/12/",DADES!$R$4-1)-DADES!C38)))</f>
      </c>
      <c r="E39" s="58"/>
      <c r="F39" s="59"/>
      <c r="G39" s="59"/>
      <c r="H39" s="59">
        <f t="shared" si="1"/>
      </c>
      <c r="I39" s="59"/>
      <c r="J39" s="59">
        <f>IF(+DADES!A38=0,"",+DADES!F38)</f>
      </c>
      <c r="K39" s="59"/>
      <c r="L39" s="59">
        <f>IF(DADES!A38=0,"",+DADES!H38)</f>
      </c>
      <c r="M39" s="59"/>
      <c r="N39" s="59">
        <f>IF(DADES!A38=0,"",IF(ISBLANK(DADES!J38),0,+DADES!L38/(DADES!J38-DADES!I38)*(CONCATENATE("31/12/",DADES!$R$4)-DADES!I38)))</f>
      </c>
      <c r="O39" s="59"/>
      <c r="P39" s="59"/>
      <c r="Q39" s="59"/>
    </row>
    <row r="40" spans="2:17" ht="12.75">
      <c r="B40" s="67">
        <f>IF(DADES!A39=0,"",+DADES!A39)</f>
      </c>
      <c r="C40" s="68"/>
      <c r="D40" s="57">
        <f>IF(DADES!A39=0,"",IF(DADES!C39=0,0,+DADES!E39/(DADES!D39-DADES!C39)*(CONCATENATE("31/12/",DADES!$R$4-1)-DADES!C39)))</f>
      </c>
      <c r="E40" s="58"/>
      <c r="F40" s="59"/>
      <c r="G40" s="59"/>
      <c r="H40" s="59">
        <f t="shared" si="1"/>
      </c>
      <c r="I40" s="59"/>
      <c r="J40" s="59">
        <f>IF(+DADES!A39=0,"",+DADES!F39)</f>
      </c>
      <c r="K40" s="59"/>
      <c r="L40" s="59">
        <f>IF(DADES!A39=0,"",+DADES!H39)</f>
      </c>
      <c r="M40" s="59"/>
      <c r="N40" s="59">
        <f>IF(DADES!A39=0,"",IF(ISBLANK(DADES!J39),0,+DADES!L39/(DADES!J39-DADES!I39)*(CONCATENATE("31/12/",DADES!$R$4)-DADES!I39)))</f>
      </c>
      <c r="O40" s="59"/>
      <c r="P40" s="59"/>
      <c r="Q40" s="59"/>
    </row>
    <row r="41" spans="2:17" ht="12.75">
      <c r="B41" s="67">
        <f>IF(DADES!A40=0,"",+DADES!A40)</f>
      </c>
      <c r="C41" s="68"/>
      <c r="D41" s="57">
        <f>IF(DADES!A40=0,"",IF(DADES!C40=0,0,+DADES!E40/(DADES!D40-DADES!C40)*(CONCATENATE("31/12/",DADES!$R$4-1)-DADES!C40)))</f>
      </c>
      <c r="E41" s="58"/>
      <c r="F41" s="59"/>
      <c r="G41" s="59"/>
      <c r="H41" s="59">
        <f t="shared" si="1"/>
      </c>
      <c r="I41" s="59"/>
      <c r="J41" s="59">
        <f>IF(+DADES!A40=0,"",+DADES!F40)</f>
      </c>
      <c r="K41" s="59"/>
      <c r="L41" s="59">
        <f>IF(DADES!A40=0,"",+DADES!H40)</f>
      </c>
      <c r="M41" s="59"/>
      <c r="N41" s="59">
        <f>IF(DADES!A40=0,"",IF(ISBLANK(DADES!J40),0,+DADES!L40/(DADES!J40-DADES!I40)*(CONCATENATE("31/12/",DADES!$R$4)-DADES!I40)))</f>
      </c>
      <c r="O41" s="59"/>
      <c r="P41" s="59"/>
      <c r="Q41" s="59"/>
    </row>
    <row r="42" spans="2:17" ht="12.75">
      <c r="B42" s="67">
        <f>IF(DADES!A41=0,"",+DADES!A41)</f>
      </c>
      <c r="C42" s="68"/>
      <c r="D42" s="57">
        <f>IF(DADES!A41=0,"",IF(DADES!C41=0,0,+DADES!E41/(DADES!D41-DADES!C41)*(CONCATENATE("31/12/",DADES!$R$4-1)-DADES!C41)))</f>
      </c>
      <c r="E42" s="58"/>
      <c r="F42" s="59"/>
      <c r="G42" s="59"/>
      <c r="H42" s="59">
        <f t="shared" si="1"/>
      </c>
      <c r="I42" s="59"/>
      <c r="J42" s="59">
        <f>IF(+DADES!A41=0,"",+DADES!F41)</f>
      </c>
      <c r="K42" s="59"/>
      <c r="L42" s="59">
        <f>IF(DADES!A41=0,"",+DADES!H41)</f>
      </c>
      <c r="M42" s="59"/>
      <c r="N42" s="59">
        <f>IF(DADES!A41=0,"",IF(ISBLANK(DADES!J41),0,+DADES!L41/(DADES!J41-DADES!I41)*(CONCATENATE("31/12/",DADES!$R$4)-DADES!I41)))</f>
      </c>
      <c r="O42" s="59"/>
      <c r="P42" s="59"/>
      <c r="Q42" s="59"/>
    </row>
    <row r="43" spans="2:17" ht="12.75">
      <c r="B43" s="67">
        <f>IF(DADES!A42=0,"",+DADES!A42)</f>
      </c>
      <c r="C43" s="68"/>
      <c r="D43" s="57">
        <f>IF(DADES!A42=0,"",IF(DADES!C42=0,0,+DADES!E42/(DADES!D42-DADES!C42)*(CONCATENATE("31/12/",DADES!$R$4-1)-DADES!C42)))</f>
      </c>
      <c r="E43" s="58"/>
      <c r="F43" s="59"/>
      <c r="G43" s="59"/>
      <c r="H43" s="59">
        <f t="shared" si="1"/>
      </c>
      <c r="I43" s="59"/>
      <c r="J43" s="59">
        <f>IF(+DADES!A42=0,"",+DADES!F42)</f>
      </c>
      <c r="K43" s="59"/>
      <c r="L43" s="59">
        <f>IF(DADES!A42=0,"",+DADES!H42)</f>
      </c>
      <c r="M43" s="59"/>
      <c r="N43" s="59">
        <f>IF(DADES!A42=0,"",IF(ISBLANK(DADES!J42),0,+DADES!L42/(DADES!J42-DADES!I42)*(CONCATENATE("31/12/",DADES!$R$4)-DADES!I42)))</f>
      </c>
      <c r="O43" s="59"/>
      <c r="P43" s="59"/>
      <c r="Q43" s="59"/>
    </row>
    <row r="44" spans="2:17" ht="12.75">
      <c r="B44" s="67">
        <f>IF(DADES!A43=0,"",+DADES!A43)</f>
      </c>
      <c r="C44" s="68"/>
      <c r="D44" s="57">
        <f>IF(DADES!A43=0,"",IF(DADES!C43=0,0,+DADES!E43/(DADES!D43-DADES!C43)*(CONCATENATE("31/12/",DADES!$R$4-1)-DADES!C43)))</f>
      </c>
      <c r="E44" s="58"/>
      <c r="F44" s="59"/>
      <c r="G44" s="59"/>
      <c r="H44" s="59">
        <f t="shared" si="1"/>
      </c>
      <c r="I44" s="59"/>
      <c r="J44" s="59">
        <f>IF(+DADES!A43=0,"",+DADES!F43)</f>
      </c>
      <c r="K44" s="59"/>
      <c r="L44" s="59">
        <f>IF(DADES!A43=0,"",+DADES!H43)</f>
      </c>
      <c r="M44" s="59"/>
      <c r="N44" s="59">
        <f>IF(DADES!A43=0,"",IF(ISBLANK(DADES!J43),0,+DADES!L43/(DADES!J43-DADES!I43)*(CONCATENATE("31/12/",DADES!$R$4)-DADES!I43)))</f>
      </c>
      <c r="O44" s="59"/>
      <c r="P44" s="59"/>
      <c r="Q44" s="59"/>
    </row>
    <row r="45" spans="2:17" ht="12.75">
      <c r="B45" s="67">
        <f>IF(DADES!A44=0,"",+DADES!A44)</f>
      </c>
      <c r="C45" s="68"/>
      <c r="D45" s="57">
        <f>IF(DADES!A44=0,"",IF(DADES!C44=0,0,+DADES!E44/(DADES!D44-DADES!C44)*(CONCATENATE("31/12/",DADES!$R$4-1)-DADES!C44)))</f>
      </c>
      <c r="E45" s="58"/>
      <c r="F45" s="59"/>
      <c r="G45" s="59"/>
      <c r="H45" s="59">
        <f t="shared" si="1"/>
      </c>
      <c r="I45" s="59"/>
      <c r="J45" s="59">
        <f>IF(+DADES!A44=0,"",+DADES!F44)</f>
      </c>
      <c r="K45" s="59"/>
      <c r="L45" s="59">
        <f>IF(DADES!A44=0,"",+DADES!H44)</f>
      </c>
      <c r="M45" s="59"/>
      <c r="N45" s="59">
        <f>IF(DADES!A44=0,"",IF(ISBLANK(DADES!J44),0,+DADES!L44/(DADES!J44-DADES!I44)*(CONCATENATE("31/12/",DADES!$R$4)-DADES!I44)))</f>
      </c>
      <c r="O45" s="59"/>
      <c r="P45" s="59"/>
      <c r="Q45" s="59"/>
    </row>
    <row r="46" spans="2:17" ht="12.75">
      <c r="B46" s="67">
        <f>IF(DADES!A45=0,"",+DADES!A45)</f>
      </c>
      <c r="C46" s="68"/>
      <c r="D46" s="57">
        <f>IF(DADES!A45=0,"",IF(DADES!C45=0,0,+DADES!E45/(DADES!D45-DADES!C45)*(CONCATENATE("31/12/",DADES!$R$4-1)-DADES!C45)))</f>
      </c>
      <c r="E46" s="58"/>
      <c r="F46" s="59"/>
      <c r="G46" s="59"/>
      <c r="H46" s="59">
        <f t="shared" si="1"/>
      </c>
      <c r="I46" s="59"/>
      <c r="J46" s="59">
        <f>IF(+DADES!A45=0,"",+DADES!F45)</f>
      </c>
      <c r="K46" s="59"/>
      <c r="L46" s="59">
        <f>IF(DADES!A45=0,"",+DADES!H45)</f>
      </c>
      <c r="M46" s="59"/>
      <c r="N46" s="59">
        <f>IF(DADES!A45=0,"",IF(ISBLANK(DADES!J45),0,+DADES!L45/(DADES!J45-DADES!I45)*(CONCATENATE("31/12/",DADES!$R$4)-DADES!I45)))</f>
      </c>
      <c r="O46" s="59"/>
      <c r="P46" s="59"/>
      <c r="Q46" s="59"/>
    </row>
    <row r="47" spans="2:17" ht="12.75">
      <c r="B47" s="67">
        <f>IF(DADES!A46=0,"",+DADES!A46)</f>
      </c>
      <c r="C47" s="68"/>
      <c r="D47" s="57">
        <f>IF(DADES!A46=0,"",IF(DADES!C46=0,0,+DADES!E46/(DADES!D46-DADES!C46)*(CONCATENATE("31/12/",DADES!$R$4-1)-DADES!C46)))</f>
      </c>
      <c r="E47" s="58"/>
      <c r="F47" s="59"/>
      <c r="G47" s="59"/>
      <c r="H47" s="59">
        <f t="shared" si="1"/>
      </c>
      <c r="I47" s="59"/>
      <c r="J47" s="59">
        <f>IF(+DADES!A46=0,"",+DADES!F46)</f>
      </c>
      <c r="K47" s="59"/>
      <c r="L47" s="59">
        <f>IF(DADES!A46=0,"",+DADES!H46)</f>
      </c>
      <c r="M47" s="59"/>
      <c r="N47" s="59">
        <f>IF(DADES!A46=0,"",IF(ISBLANK(DADES!J46),0,+DADES!L46/(DADES!J46-DADES!I46)*(CONCATENATE("31/12/",DADES!$R$4)-DADES!I46)))</f>
      </c>
      <c r="O47" s="59"/>
      <c r="P47" s="59"/>
      <c r="Q47" s="59"/>
    </row>
    <row r="48" spans="2:17" ht="12.75">
      <c r="B48" s="67">
        <f>IF(DADES!A47=0,"",+DADES!A47)</f>
      </c>
      <c r="C48" s="68"/>
      <c r="D48" s="57">
        <f>IF(DADES!A47=0,"",IF(DADES!C47=0,0,+DADES!E47/(DADES!D47-DADES!C47)*(CONCATENATE("31/12/",DADES!$R$4-1)-DADES!C47)))</f>
      </c>
      <c r="E48" s="58"/>
      <c r="F48" s="59"/>
      <c r="G48" s="59"/>
      <c r="H48" s="59">
        <f t="shared" si="1"/>
      </c>
      <c r="I48" s="59"/>
      <c r="J48" s="59">
        <f>IF(+DADES!A47=0,"",+DADES!F47)</f>
      </c>
      <c r="K48" s="59"/>
      <c r="L48" s="59">
        <f>IF(DADES!A47=0,"",+DADES!H47)</f>
      </c>
      <c r="M48" s="59"/>
      <c r="N48" s="59">
        <f>IF(DADES!A47=0,"",IF(ISBLANK(DADES!J47),0,+DADES!L47/(DADES!J47-DADES!I47)*(CONCATENATE("31/12/",DADES!$R$4)-DADES!I47)))</f>
      </c>
      <c r="O48" s="59"/>
      <c r="P48" s="59"/>
      <c r="Q48" s="59"/>
    </row>
    <row r="49" spans="2:17" ht="12.75">
      <c r="B49" s="67">
        <f>IF(DADES!A48=0,"",+DADES!A48)</f>
      </c>
      <c r="C49" s="68"/>
      <c r="D49" s="57">
        <f>IF(DADES!A48=0,"",IF(DADES!C48=0,0,+DADES!E48/(DADES!D48-DADES!C48)*(CONCATENATE("31/12/",DADES!$R$4-1)-DADES!C48)))</f>
      </c>
      <c r="E49" s="58"/>
      <c r="F49" s="59"/>
      <c r="G49" s="59"/>
      <c r="H49" s="59">
        <f t="shared" si="1"/>
      </c>
      <c r="I49" s="59"/>
      <c r="J49" s="59">
        <f>IF(+DADES!A48=0,"",+DADES!F48)</f>
      </c>
      <c r="K49" s="59"/>
      <c r="L49" s="59">
        <f>IF(DADES!A48=0,"",+DADES!H48)</f>
      </c>
      <c r="M49" s="59"/>
      <c r="N49" s="59">
        <f>IF(DADES!A48=0,"",IF(ISBLANK(DADES!J48),0,+DADES!L48/(DADES!J48-DADES!I48)*(CONCATENATE("31/12/",DADES!$R$4)-DADES!I48)))</f>
      </c>
      <c r="O49" s="59"/>
      <c r="P49" s="59"/>
      <c r="Q49" s="59"/>
    </row>
    <row r="50" spans="2:17" ht="12.75">
      <c r="B50" s="67">
        <f>IF(DADES!A49=0,"",+DADES!A49)</f>
      </c>
      <c r="C50" s="68"/>
      <c r="D50" s="57">
        <f>IF(DADES!A49=0,"",IF(DADES!C49=0,0,+DADES!E49/(DADES!D49-DADES!C49)*(CONCATENATE("31/12/",DADES!$R$4-1)-DADES!C49)))</f>
      </c>
      <c r="E50" s="58"/>
      <c r="F50" s="59"/>
      <c r="G50" s="59"/>
      <c r="H50" s="59">
        <f t="shared" si="1"/>
      </c>
      <c r="I50" s="59"/>
      <c r="J50" s="59">
        <f>IF(+DADES!A49=0,"",+DADES!F49)</f>
      </c>
      <c r="K50" s="59"/>
      <c r="L50" s="59">
        <f>IF(DADES!A49=0,"",+DADES!H49)</f>
      </c>
      <c r="M50" s="59"/>
      <c r="N50" s="59">
        <f>IF(DADES!A49=0,"",IF(ISBLANK(DADES!J49),0,+DADES!L49/(DADES!J49-DADES!I49)*(CONCATENATE("31/12/",DADES!$R$4)-DADES!I49)))</f>
      </c>
      <c r="O50" s="59"/>
      <c r="P50" s="59"/>
      <c r="Q50" s="59"/>
    </row>
    <row r="51" spans="2:17" ht="12.75">
      <c r="B51" s="67">
        <f>IF(DADES!A50=0,"",+DADES!A50)</f>
      </c>
      <c r="C51" s="68"/>
      <c r="D51" s="57">
        <f>IF(DADES!A50=0,"",IF(DADES!C50=0,0,+DADES!E50/(DADES!D50-DADES!C50)*(CONCATENATE("31/12/",DADES!$R$4-1)-DADES!C50)))</f>
      </c>
      <c r="E51" s="58"/>
      <c r="F51" s="59"/>
      <c r="G51" s="59"/>
      <c r="H51" s="59">
        <f t="shared" si="1"/>
      </c>
      <c r="I51" s="59"/>
      <c r="J51" s="59">
        <f>IF(+DADES!A50=0,"",+DADES!F50)</f>
      </c>
      <c r="K51" s="59"/>
      <c r="L51" s="59">
        <f>IF(DADES!A50=0,"",+DADES!H50)</f>
      </c>
      <c r="M51" s="59"/>
      <c r="N51" s="59">
        <f>IF(DADES!A50=0,"",IF(ISBLANK(DADES!J50),0,+DADES!L50/(DADES!J50-DADES!I50)*(CONCATENATE("31/12/",DADES!$R$4)-DADES!I50)))</f>
      </c>
      <c r="O51" s="59"/>
      <c r="P51" s="59"/>
      <c r="Q51" s="59"/>
    </row>
    <row r="52" spans="2:17" ht="12.75">
      <c r="B52" s="67">
        <f>IF(DADES!A51=0,"",+DADES!A51)</f>
      </c>
      <c r="C52" s="68"/>
      <c r="D52" s="57">
        <f>IF(DADES!A51=0,"",IF(DADES!C51=0,0,+DADES!E51/(DADES!D51-DADES!C51)*(CONCATENATE("31/12/",DADES!$R$4-1)-DADES!C51)))</f>
      </c>
      <c r="E52" s="58"/>
      <c r="F52" s="59"/>
      <c r="G52" s="59"/>
      <c r="H52" s="59">
        <f t="shared" si="1"/>
      </c>
      <c r="I52" s="59"/>
      <c r="J52" s="59">
        <f>IF(+DADES!A51=0,"",+DADES!F51)</f>
      </c>
      <c r="K52" s="59"/>
      <c r="L52" s="59">
        <f>IF(DADES!A51=0,"",+DADES!H51)</f>
      </c>
      <c r="M52" s="59"/>
      <c r="N52" s="59">
        <f>IF(DADES!A51=0,"",IF(ISBLANK(DADES!J51),0,+DADES!L51/(DADES!J51-DADES!I51)*(CONCATENATE("31/12/",DADES!$R$4)-DADES!I51)))</f>
      </c>
      <c r="O52" s="59"/>
      <c r="P52" s="59"/>
      <c r="Q52" s="59"/>
    </row>
    <row r="53" spans="2:17" ht="12.75">
      <c r="B53" s="67">
        <f>IF(DADES!A52=0,"",+DADES!A52)</f>
      </c>
      <c r="C53" s="68"/>
      <c r="D53" s="57">
        <f>IF(DADES!A52=0,"",IF(DADES!C52=0,0,+DADES!E52/(DADES!D52-DADES!C52)*(CONCATENATE("31/12/",DADES!$R$4-1)-DADES!C52)))</f>
      </c>
      <c r="E53" s="58"/>
      <c r="F53" s="59"/>
      <c r="G53" s="59"/>
      <c r="H53" s="59">
        <f t="shared" si="1"/>
      </c>
      <c r="I53" s="59"/>
      <c r="J53" s="59">
        <f>IF(+DADES!A52=0,"",+DADES!F52)</f>
      </c>
      <c r="K53" s="59"/>
      <c r="L53" s="59">
        <f>IF(DADES!A52=0,"",+DADES!H52)</f>
      </c>
      <c r="M53" s="59"/>
      <c r="N53" s="59">
        <f>IF(DADES!A52=0,"",IF(ISBLANK(DADES!J52),0,+DADES!L52/(DADES!J52-DADES!I52)*(CONCATENATE("31/12/",DADES!$R$4)-DADES!I52)))</f>
      </c>
      <c r="O53" s="59"/>
      <c r="P53" s="59"/>
      <c r="Q53" s="59"/>
    </row>
    <row r="54" spans="2:17" ht="12.75">
      <c r="B54" s="67">
        <f>IF(DADES!A53=0,"",+DADES!A53)</f>
      </c>
      <c r="C54" s="68"/>
      <c r="D54" s="57">
        <f>IF(DADES!A53=0,"",IF(DADES!C53=0,0,+DADES!E53/(DADES!D53-DADES!C53)*(CONCATENATE("31/12/",DADES!$R$4-1)-DADES!C53)))</f>
      </c>
      <c r="E54" s="58"/>
      <c r="F54" s="59"/>
      <c r="G54" s="59"/>
      <c r="H54" s="59">
        <f t="shared" si="1"/>
      </c>
      <c r="I54" s="59"/>
      <c r="J54" s="59">
        <f>IF(+DADES!A53=0,"",+DADES!F53)</f>
      </c>
      <c r="K54" s="59"/>
      <c r="L54" s="59">
        <f>IF(DADES!A53=0,"",+DADES!H53)</f>
      </c>
      <c r="M54" s="59"/>
      <c r="N54" s="59">
        <f>IF(DADES!A53=0,"",IF(ISBLANK(DADES!J53),0,+DADES!L53/(DADES!J53-DADES!I53)*(CONCATENATE("31/12/",DADES!$R$4)-DADES!I53)))</f>
      </c>
      <c r="O54" s="59"/>
      <c r="P54" s="59"/>
      <c r="Q54" s="59"/>
    </row>
    <row r="55" spans="2:17" ht="12.75">
      <c r="B55" s="67">
        <f>IF(DADES!A54=0,"",+DADES!A54)</f>
      </c>
      <c r="C55" s="68"/>
      <c r="D55" s="57">
        <f>IF(DADES!A54=0,"",IF(DADES!C54=0,0,+DADES!E54/(DADES!D54-DADES!C54)*(CONCATENATE("31/12/",DADES!$R$4-1)-DADES!C54)))</f>
      </c>
      <c r="E55" s="58"/>
      <c r="F55" s="59"/>
      <c r="G55" s="59"/>
      <c r="H55" s="59">
        <f t="shared" si="1"/>
      </c>
      <c r="I55" s="59"/>
      <c r="J55" s="59">
        <f>IF(+DADES!A54=0,"",+DADES!F54)</f>
      </c>
      <c r="K55" s="59"/>
      <c r="L55" s="59">
        <f>IF(DADES!A54=0,"",+DADES!H54)</f>
      </c>
      <c r="M55" s="59"/>
      <c r="N55" s="59">
        <f>IF(DADES!A54=0,"",IF(ISBLANK(DADES!J54),0,+DADES!L54/(DADES!J54-DADES!I54)*(CONCATENATE("31/12/",DADES!$R$4)-DADES!I54)))</f>
      </c>
      <c r="O55" s="59"/>
      <c r="P55" s="59"/>
      <c r="Q55" s="59"/>
    </row>
    <row r="56" spans="2:17" ht="12.75">
      <c r="B56" s="67">
        <f>IF(DADES!A55=0,"",+DADES!A55)</f>
      </c>
      <c r="C56" s="68"/>
      <c r="D56" s="57">
        <f>IF(DADES!A55=0,"",IF(DADES!C55=0,0,+DADES!E55/(DADES!D55-DADES!C55)*(CONCATENATE("31/12/",DADES!$R$4-1)-DADES!C55)))</f>
      </c>
      <c r="E56" s="58"/>
      <c r="F56" s="59"/>
      <c r="G56" s="59"/>
      <c r="H56" s="59">
        <f t="shared" si="1"/>
      </c>
      <c r="I56" s="59"/>
      <c r="J56" s="59">
        <f>IF(+DADES!A55=0,"",+DADES!F55)</f>
      </c>
      <c r="K56" s="59"/>
      <c r="L56" s="59">
        <f>IF(DADES!A55=0,"",+DADES!H55)</f>
      </c>
      <c r="M56" s="59"/>
      <c r="N56" s="59">
        <f>IF(DADES!A55=0,"",IF(ISBLANK(DADES!J55),0,+DADES!L55/(DADES!J55-DADES!I55)*(CONCATENATE("31/12/",DADES!$R$4)-DADES!I55)))</f>
      </c>
      <c r="O56" s="59"/>
      <c r="P56" s="59"/>
      <c r="Q56" s="59"/>
    </row>
    <row r="57" spans="2:17" ht="12.75">
      <c r="B57" s="67">
        <f>IF(DADES!A56=0,"",+DADES!A56)</f>
      </c>
      <c r="C57" s="68"/>
      <c r="D57" s="57">
        <f>IF(DADES!A56=0,"",IF(DADES!C56=0,0,+DADES!E56/(DADES!D56-DADES!C56)*(CONCATENATE("31/12/",DADES!$R$4-1)-DADES!C56)))</f>
      </c>
      <c r="E57" s="58"/>
      <c r="F57" s="59"/>
      <c r="G57" s="59"/>
      <c r="H57" s="59">
        <f t="shared" si="1"/>
      </c>
      <c r="I57" s="59"/>
      <c r="J57" s="59">
        <f>IF(+DADES!A56=0,"",+DADES!F56)</f>
      </c>
      <c r="K57" s="59"/>
      <c r="L57" s="59">
        <f>IF(DADES!A56=0,"",+DADES!H56)</f>
      </c>
      <c r="M57" s="59"/>
      <c r="N57" s="59">
        <f>IF(DADES!A56=0,"",IF(ISBLANK(DADES!J56),0,+DADES!L56/(DADES!J56-DADES!I56)*(CONCATENATE("31/12/",DADES!$R$4)-DADES!I56)))</f>
      </c>
      <c r="O57" s="59"/>
      <c r="P57" s="59"/>
      <c r="Q57" s="59"/>
    </row>
    <row r="58" spans="2:17" ht="12.75">
      <c r="B58" s="67">
        <f>IF(DADES!A57=0,"",+DADES!A57)</f>
      </c>
      <c r="C58" s="68"/>
      <c r="D58" s="57">
        <f>IF(DADES!A57=0,"",IF(DADES!C57=0,0,+DADES!E57/(DADES!D57-DADES!C57)*(CONCATENATE("31/12/",DADES!$R$4-1)-DADES!C57)))</f>
      </c>
      <c r="E58" s="58"/>
      <c r="F58" s="59"/>
      <c r="G58" s="59"/>
      <c r="H58" s="59">
        <f t="shared" si="1"/>
      </c>
      <c r="I58" s="59"/>
      <c r="J58" s="59">
        <f>IF(+DADES!A57=0,"",+DADES!F57)</f>
      </c>
      <c r="K58" s="59"/>
      <c r="L58" s="59">
        <f>IF(DADES!A57=0,"",+DADES!H57)</f>
      </c>
      <c r="M58" s="59"/>
      <c r="N58" s="59">
        <f>IF(DADES!A57=0,"",IF(ISBLANK(DADES!J57),0,+DADES!L57/(DADES!J57-DADES!I57)*(CONCATENATE("31/12/",DADES!$R$4)-DADES!I57)))</f>
      </c>
      <c r="O58" s="59"/>
      <c r="P58" s="59"/>
      <c r="Q58" s="59"/>
    </row>
    <row r="59" spans="2:17" ht="12.75">
      <c r="B59" s="67">
        <f>IF(DADES!A58=0,"",+DADES!A58)</f>
      </c>
      <c r="C59" s="68"/>
      <c r="D59" s="57">
        <f>IF(DADES!A58=0,"",IF(DADES!C58=0,0,+DADES!E58/(DADES!D58-DADES!C58)*(CONCATENATE("31/12/",DADES!$R$4-1)-DADES!C58)))</f>
      </c>
      <c r="E59" s="58"/>
      <c r="F59" s="59"/>
      <c r="G59" s="59"/>
      <c r="H59" s="59">
        <f t="shared" si="1"/>
      </c>
      <c r="I59" s="59"/>
      <c r="J59" s="59">
        <f>IF(+DADES!A58=0,"",+DADES!F58)</f>
      </c>
      <c r="K59" s="59"/>
      <c r="L59" s="59">
        <f>IF(DADES!A58=0,"",+DADES!H58)</f>
      </c>
      <c r="M59" s="59"/>
      <c r="N59" s="59">
        <f>IF(DADES!A58=0,"",IF(ISBLANK(DADES!J58),0,+DADES!L58/(DADES!J58-DADES!I58)*(CONCATENATE("31/12/",DADES!$R$4)-DADES!I58)))</f>
      </c>
      <c r="O59" s="59"/>
      <c r="P59" s="59"/>
      <c r="Q59" s="59"/>
    </row>
    <row r="60" spans="2:17" ht="12.75">
      <c r="B60" s="69" t="s">
        <v>11</v>
      </c>
      <c r="C60" s="69"/>
      <c r="D60" s="60">
        <f>SUM(D7:E59)</f>
        <v>0</v>
      </c>
      <c r="E60" s="60"/>
      <c r="F60" s="60">
        <f>SUM(F7:G59)</f>
        <v>0</v>
      </c>
      <c r="G60" s="60"/>
      <c r="H60" s="60">
        <f>SUM(H7:I59)</f>
        <v>0</v>
      </c>
      <c r="I60" s="60"/>
      <c r="J60" s="60">
        <f>SUM(J7:K59)</f>
        <v>0</v>
      </c>
      <c r="K60" s="60"/>
      <c r="L60" s="60">
        <f>SUM(L7:M59)</f>
        <v>0</v>
      </c>
      <c r="M60" s="60"/>
      <c r="N60" s="60">
        <f>SUM(N7:O59)</f>
        <v>0</v>
      </c>
      <c r="O60" s="60"/>
      <c r="P60" s="60">
        <f>SUM(P7:Q59)</f>
        <v>0</v>
      </c>
      <c r="Q60" s="60"/>
    </row>
  </sheetData>
  <sheetProtection password="CC21" sheet="1" objects="1" scenarios="1" selectLockedCells="1"/>
  <mergeCells count="443">
    <mergeCell ref="N39:O39"/>
    <mergeCell ref="P39:Q39"/>
    <mergeCell ref="B39:C39"/>
    <mergeCell ref="D39:E39"/>
    <mergeCell ref="F39:G39"/>
    <mergeCell ref="H39:I39"/>
    <mergeCell ref="J39:K39"/>
    <mergeCell ref="L39:M39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7:G37"/>
    <mergeCell ref="H37:I37"/>
    <mergeCell ref="J37:K37"/>
    <mergeCell ref="L37:M37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J34:K34"/>
    <mergeCell ref="L34:M34"/>
    <mergeCell ref="N34:O34"/>
    <mergeCell ref="P34:Q34"/>
    <mergeCell ref="B35:C35"/>
    <mergeCell ref="D35:E35"/>
    <mergeCell ref="F35:G35"/>
    <mergeCell ref="H35:I35"/>
    <mergeCell ref="J35:K35"/>
    <mergeCell ref="L35:M35"/>
    <mergeCell ref="N49:O49"/>
    <mergeCell ref="P49:Q49"/>
    <mergeCell ref="B33:C33"/>
    <mergeCell ref="D33:E33"/>
    <mergeCell ref="F33:G33"/>
    <mergeCell ref="H33:I33"/>
    <mergeCell ref="J33:K33"/>
    <mergeCell ref="L33:M33"/>
    <mergeCell ref="N33:O33"/>
    <mergeCell ref="P33:Q33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L40:M40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D6:E6"/>
    <mergeCell ref="B40:C40"/>
    <mergeCell ref="D40:E40"/>
    <mergeCell ref="F40:G40"/>
    <mergeCell ref="H40:I40"/>
    <mergeCell ref="J40:K40"/>
    <mergeCell ref="B34:C34"/>
    <mergeCell ref="D34:E34"/>
    <mergeCell ref="F34:G34"/>
    <mergeCell ref="H34:I34"/>
    <mergeCell ref="P6:Q6"/>
    <mergeCell ref="N5:Q5"/>
    <mergeCell ref="J5:K6"/>
    <mergeCell ref="L5:M6"/>
    <mergeCell ref="F6:G6"/>
    <mergeCell ref="C1:H1"/>
    <mergeCell ref="H5:I6"/>
    <mergeCell ref="N6:O6"/>
    <mergeCell ref="B5:C6"/>
    <mergeCell ref="D5:G5"/>
    <mergeCell ref="P7:Q7"/>
    <mergeCell ref="B8:C8"/>
    <mergeCell ref="D8:E8"/>
    <mergeCell ref="F8:G8"/>
    <mergeCell ref="H8:I8"/>
    <mergeCell ref="J8:K8"/>
    <mergeCell ref="N8:O8"/>
    <mergeCell ref="P8:Q8"/>
    <mergeCell ref="B7:C7"/>
    <mergeCell ref="D7:E7"/>
    <mergeCell ref="F9:G9"/>
    <mergeCell ref="H9:I9"/>
    <mergeCell ref="J7:K7"/>
    <mergeCell ref="N7:O7"/>
    <mergeCell ref="F7:G7"/>
    <mergeCell ref="H7:I7"/>
    <mergeCell ref="J9:K9"/>
    <mergeCell ref="N9:O9"/>
    <mergeCell ref="P9:Q9"/>
    <mergeCell ref="B10:C10"/>
    <mergeCell ref="D10:E10"/>
    <mergeCell ref="F10:G10"/>
    <mergeCell ref="H10:I10"/>
    <mergeCell ref="J10:K10"/>
    <mergeCell ref="N10:O10"/>
    <mergeCell ref="P10:Q10"/>
    <mergeCell ref="B9:C9"/>
    <mergeCell ref="D9:E9"/>
    <mergeCell ref="P11:Q11"/>
    <mergeCell ref="B12:C12"/>
    <mergeCell ref="D12:E12"/>
    <mergeCell ref="F12:G12"/>
    <mergeCell ref="H12:I12"/>
    <mergeCell ref="J12:K12"/>
    <mergeCell ref="N12:O12"/>
    <mergeCell ref="P12:Q12"/>
    <mergeCell ref="B11:C11"/>
    <mergeCell ref="D11:E11"/>
    <mergeCell ref="F13:G13"/>
    <mergeCell ref="H13:I13"/>
    <mergeCell ref="J11:K11"/>
    <mergeCell ref="N11:O11"/>
    <mergeCell ref="F11:G11"/>
    <mergeCell ref="H11:I11"/>
    <mergeCell ref="J13:K13"/>
    <mergeCell ref="N13:O13"/>
    <mergeCell ref="P13:Q13"/>
    <mergeCell ref="B14:C14"/>
    <mergeCell ref="D14:E14"/>
    <mergeCell ref="F14:G14"/>
    <mergeCell ref="H14:I14"/>
    <mergeCell ref="J14:K14"/>
    <mergeCell ref="N14:O14"/>
    <mergeCell ref="P14:Q14"/>
    <mergeCell ref="B13:C13"/>
    <mergeCell ref="D13:E13"/>
    <mergeCell ref="P15:Q15"/>
    <mergeCell ref="B16:C16"/>
    <mergeCell ref="D16:E16"/>
    <mergeCell ref="F16:G16"/>
    <mergeCell ref="H16:I16"/>
    <mergeCell ref="J16:K16"/>
    <mergeCell ref="N16:O16"/>
    <mergeCell ref="P16:Q16"/>
    <mergeCell ref="B15:C15"/>
    <mergeCell ref="D15:E15"/>
    <mergeCell ref="F17:G17"/>
    <mergeCell ref="H17:I17"/>
    <mergeCell ref="J15:K15"/>
    <mergeCell ref="N15:O15"/>
    <mergeCell ref="F15:G15"/>
    <mergeCell ref="H15:I15"/>
    <mergeCell ref="J17:K17"/>
    <mergeCell ref="N17:O17"/>
    <mergeCell ref="P17:Q17"/>
    <mergeCell ref="B18:C18"/>
    <mergeCell ref="D18:E18"/>
    <mergeCell ref="F18:G18"/>
    <mergeCell ref="H18:I18"/>
    <mergeCell ref="J18:K18"/>
    <mergeCell ref="N18:O18"/>
    <mergeCell ref="P18:Q18"/>
    <mergeCell ref="B17:C17"/>
    <mergeCell ref="D17:E17"/>
    <mergeCell ref="P19:Q19"/>
    <mergeCell ref="B20:C20"/>
    <mergeCell ref="D20:E20"/>
    <mergeCell ref="F20:G20"/>
    <mergeCell ref="H20:I20"/>
    <mergeCell ref="J20:K20"/>
    <mergeCell ref="N20:O20"/>
    <mergeCell ref="P20:Q20"/>
    <mergeCell ref="B19:C19"/>
    <mergeCell ref="D19:E19"/>
    <mergeCell ref="F21:G21"/>
    <mergeCell ref="H21:I21"/>
    <mergeCell ref="J19:K19"/>
    <mergeCell ref="N19:O19"/>
    <mergeCell ref="F19:G19"/>
    <mergeCell ref="H19:I19"/>
    <mergeCell ref="J21:K21"/>
    <mergeCell ref="N21:O21"/>
    <mergeCell ref="P21:Q21"/>
    <mergeCell ref="B22:C22"/>
    <mergeCell ref="D22:E22"/>
    <mergeCell ref="F22:G22"/>
    <mergeCell ref="H22:I22"/>
    <mergeCell ref="J22:K22"/>
    <mergeCell ref="N22:O22"/>
    <mergeCell ref="P22:Q22"/>
    <mergeCell ref="B21:C21"/>
    <mergeCell ref="D21:E21"/>
    <mergeCell ref="P23:Q23"/>
    <mergeCell ref="B24:C24"/>
    <mergeCell ref="D24:E24"/>
    <mergeCell ref="F24:G24"/>
    <mergeCell ref="H24:I24"/>
    <mergeCell ref="J24:K24"/>
    <mergeCell ref="N24:O24"/>
    <mergeCell ref="P24:Q24"/>
    <mergeCell ref="B23:C23"/>
    <mergeCell ref="D23:E23"/>
    <mergeCell ref="F25:G25"/>
    <mergeCell ref="H25:I25"/>
    <mergeCell ref="J23:K23"/>
    <mergeCell ref="N23:O23"/>
    <mergeCell ref="F23:G23"/>
    <mergeCell ref="H23:I23"/>
    <mergeCell ref="J25:K25"/>
    <mergeCell ref="N25:O25"/>
    <mergeCell ref="P25:Q25"/>
    <mergeCell ref="B26:C26"/>
    <mergeCell ref="D26:E26"/>
    <mergeCell ref="F26:G26"/>
    <mergeCell ref="H26:I26"/>
    <mergeCell ref="J26:K26"/>
    <mergeCell ref="N26:O26"/>
    <mergeCell ref="P26:Q26"/>
    <mergeCell ref="B25:C25"/>
    <mergeCell ref="D25:E25"/>
    <mergeCell ref="P29:Q29"/>
    <mergeCell ref="B30:C30"/>
    <mergeCell ref="D30:E30"/>
    <mergeCell ref="F30:G30"/>
    <mergeCell ref="H30:I30"/>
    <mergeCell ref="J30:K30"/>
    <mergeCell ref="N30:O30"/>
    <mergeCell ref="P30:Q30"/>
    <mergeCell ref="B29:C29"/>
    <mergeCell ref="D29:E29"/>
    <mergeCell ref="F31:G31"/>
    <mergeCell ref="H31:I31"/>
    <mergeCell ref="J29:K29"/>
    <mergeCell ref="N29:O29"/>
    <mergeCell ref="F29:G29"/>
    <mergeCell ref="H29:I29"/>
    <mergeCell ref="J31:K31"/>
    <mergeCell ref="N31:O31"/>
    <mergeCell ref="P31:Q31"/>
    <mergeCell ref="B32:C32"/>
    <mergeCell ref="D32:E32"/>
    <mergeCell ref="F32:G32"/>
    <mergeCell ref="H32:I32"/>
    <mergeCell ref="J32:K32"/>
    <mergeCell ref="N32:O32"/>
    <mergeCell ref="P32:Q32"/>
    <mergeCell ref="B31:C31"/>
    <mergeCell ref="D31:E31"/>
    <mergeCell ref="P53:Q53"/>
    <mergeCell ref="B54:C54"/>
    <mergeCell ref="D54:E54"/>
    <mergeCell ref="F54:G54"/>
    <mergeCell ref="H54:I54"/>
    <mergeCell ref="J54:K54"/>
    <mergeCell ref="N54:O54"/>
    <mergeCell ref="P54:Q54"/>
    <mergeCell ref="B53:C53"/>
    <mergeCell ref="D53:E53"/>
    <mergeCell ref="F55:G55"/>
    <mergeCell ref="H55:I55"/>
    <mergeCell ref="J53:K53"/>
    <mergeCell ref="N53:O53"/>
    <mergeCell ref="F53:G53"/>
    <mergeCell ref="H53:I53"/>
    <mergeCell ref="J55:K55"/>
    <mergeCell ref="N55:O55"/>
    <mergeCell ref="P55:Q55"/>
    <mergeCell ref="B56:C56"/>
    <mergeCell ref="D56:E56"/>
    <mergeCell ref="F56:G56"/>
    <mergeCell ref="H56:I56"/>
    <mergeCell ref="J56:K56"/>
    <mergeCell ref="N56:O56"/>
    <mergeCell ref="P56:Q56"/>
    <mergeCell ref="B55:C55"/>
    <mergeCell ref="D55:E55"/>
    <mergeCell ref="P57:Q57"/>
    <mergeCell ref="B58:C58"/>
    <mergeCell ref="D58:E58"/>
    <mergeCell ref="F58:G58"/>
    <mergeCell ref="H58:I58"/>
    <mergeCell ref="J58:K58"/>
    <mergeCell ref="N58:O58"/>
    <mergeCell ref="P58:Q58"/>
    <mergeCell ref="B57:C57"/>
    <mergeCell ref="D57:E57"/>
    <mergeCell ref="F59:G59"/>
    <mergeCell ref="H59:I59"/>
    <mergeCell ref="J57:K57"/>
    <mergeCell ref="N57:O57"/>
    <mergeCell ref="F57:G57"/>
    <mergeCell ref="H57:I57"/>
    <mergeCell ref="J59:K59"/>
    <mergeCell ref="N59:O59"/>
    <mergeCell ref="P59:Q59"/>
    <mergeCell ref="B60:C60"/>
    <mergeCell ref="D60:E60"/>
    <mergeCell ref="F60:G60"/>
    <mergeCell ref="H60:I60"/>
    <mergeCell ref="J60:K60"/>
    <mergeCell ref="N60:O60"/>
    <mergeCell ref="P60:Q60"/>
    <mergeCell ref="B59:C59"/>
    <mergeCell ref="D59:E59"/>
    <mergeCell ref="L11:M11"/>
    <mergeCell ref="L12:M12"/>
    <mergeCell ref="L13:M13"/>
    <mergeCell ref="L14:M14"/>
    <mergeCell ref="L7:M7"/>
    <mergeCell ref="L8:M8"/>
    <mergeCell ref="L9:M9"/>
    <mergeCell ref="L10:M10"/>
    <mergeCell ref="L19:M19"/>
    <mergeCell ref="L20:M20"/>
    <mergeCell ref="L21:M21"/>
    <mergeCell ref="L22:M22"/>
    <mergeCell ref="L15:M15"/>
    <mergeCell ref="L16:M16"/>
    <mergeCell ref="L17:M17"/>
    <mergeCell ref="L18:M18"/>
    <mergeCell ref="L29:M29"/>
    <mergeCell ref="L30:M30"/>
    <mergeCell ref="L31:M31"/>
    <mergeCell ref="L32:M32"/>
    <mergeCell ref="L23:M23"/>
    <mergeCell ref="L24:M24"/>
    <mergeCell ref="L25:M25"/>
    <mergeCell ref="L26:M26"/>
    <mergeCell ref="L57:M57"/>
    <mergeCell ref="L58:M58"/>
    <mergeCell ref="L59:M59"/>
    <mergeCell ref="L60:M60"/>
    <mergeCell ref="L53:M53"/>
    <mergeCell ref="L54:M54"/>
    <mergeCell ref="L55:M55"/>
    <mergeCell ref="L56:M56"/>
    <mergeCell ref="J27:K27"/>
    <mergeCell ref="L27:M27"/>
    <mergeCell ref="N27:O27"/>
    <mergeCell ref="P27:Q27"/>
    <mergeCell ref="B27:C27"/>
    <mergeCell ref="D27:E27"/>
    <mergeCell ref="F27:G27"/>
    <mergeCell ref="H27:I27"/>
    <mergeCell ref="J28:K28"/>
    <mergeCell ref="L28:M28"/>
    <mergeCell ref="N28:O28"/>
    <mergeCell ref="P28:Q28"/>
    <mergeCell ref="B28:C28"/>
    <mergeCell ref="D28:E28"/>
    <mergeCell ref="F28:G28"/>
    <mergeCell ref="H28:I28"/>
    <mergeCell ref="J50:K50"/>
    <mergeCell ref="L50:M50"/>
    <mergeCell ref="N50:O50"/>
    <mergeCell ref="P50:Q50"/>
    <mergeCell ref="B50:C50"/>
    <mergeCell ref="D50:E50"/>
    <mergeCell ref="F50:G50"/>
    <mergeCell ref="H50:I50"/>
    <mergeCell ref="J51:K51"/>
    <mergeCell ref="L51:M51"/>
    <mergeCell ref="N51:O51"/>
    <mergeCell ref="P51:Q51"/>
    <mergeCell ref="B51:C51"/>
    <mergeCell ref="D51:E51"/>
    <mergeCell ref="F51:G51"/>
    <mergeCell ref="H51:I51"/>
    <mergeCell ref="J52:K52"/>
    <mergeCell ref="L52:M52"/>
    <mergeCell ref="N52:O52"/>
    <mergeCell ref="P52:Q52"/>
    <mergeCell ref="B52:C52"/>
    <mergeCell ref="D52:E52"/>
    <mergeCell ref="F52:G52"/>
    <mergeCell ref="H52:I52"/>
  </mergeCells>
  <printOptions/>
  <pageMargins left="0.17" right="0.17" top="0.17" bottom="0.28" header="0" footer="0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Q61"/>
  <sheetViews>
    <sheetView zoomScale="75" zoomScaleNormal="75" zoomScalePageLayoutView="0" workbookViewId="0" topLeftCell="A1">
      <selection activeCell="A23" sqref="A23"/>
    </sheetView>
  </sheetViews>
  <sheetFormatPr defaultColWidth="9.140625" defaultRowHeight="12.75"/>
  <cols>
    <col min="1" max="1" width="3.57421875" style="8" customWidth="1"/>
    <col min="2" max="16384" width="9.140625" style="8" customWidth="1"/>
  </cols>
  <sheetData>
    <row r="1" spans="1:17" ht="12.75">
      <c r="A1" s="6"/>
      <c r="B1" s="7" t="s">
        <v>0</v>
      </c>
      <c r="C1" s="64" t="str">
        <f>+DADES!C1</f>
        <v>Ajuntament xxxxxxxxx</v>
      </c>
      <c r="D1" s="65"/>
      <c r="E1" s="65"/>
      <c r="F1" s="65"/>
      <c r="G1" s="65"/>
      <c r="H1" s="66"/>
      <c r="P1" s="9" t="s">
        <v>1</v>
      </c>
      <c r="Q1" s="9">
        <f>+DADES!R1</f>
        <v>1</v>
      </c>
    </row>
    <row r="2" ht="12.75">
      <c r="A2" s="6"/>
    </row>
    <row r="3" spans="1:6" ht="12.75">
      <c r="A3" s="10"/>
      <c r="B3" s="11"/>
      <c r="E3" s="12" t="s">
        <v>28</v>
      </c>
      <c r="F3" s="12"/>
    </row>
    <row r="4" spans="1:17" ht="12.75">
      <c r="A4" s="10"/>
      <c r="B4" s="11"/>
      <c r="E4" s="12"/>
      <c r="F4" s="12"/>
      <c r="P4" s="13" t="s">
        <v>2</v>
      </c>
      <c r="Q4" s="13">
        <f>+DADES!R4</f>
        <v>2016</v>
      </c>
    </row>
    <row r="5" spans="1:17" ht="12.75" customHeight="1">
      <c r="A5" s="76" t="s">
        <v>43</v>
      </c>
      <c r="B5" s="54" t="s">
        <v>40</v>
      </c>
      <c r="C5" s="56"/>
      <c r="D5" s="54" t="s">
        <v>29</v>
      </c>
      <c r="E5" s="56"/>
      <c r="F5" s="78" t="str">
        <f>CONCATENATE("CARREGA FINANCERA EN L'EXERCICI ",Q4)</f>
        <v>CARREGA FINANCERA EN L'EXERCICI 2016</v>
      </c>
      <c r="G5" s="79"/>
      <c r="H5" s="79"/>
      <c r="I5" s="79"/>
      <c r="J5" s="79"/>
      <c r="K5" s="80"/>
      <c r="L5" s="72" t="s">
        <v>32</v>
      </c>
      <c r="M5" s="73"/>
      <c r="N5" s="54" t="s">
        <v>33</v>
      </c>
      <c r="O5" s="56"/>
      <c r="P5" s="72" t="str">
        <f>CONCATENATE("ANUALITAT TEÒRICA 1/1/",Q4+1)</f>
        <v>ANUALITAT TEÒRICA 1/1/2017</v>
      </c>
      <c r="Q5" s="73"/>
    </row>
    <row r="6" spans="1:17" ht="14.25" customHeight="1">
      <c r="A6" s="77"/>
      <c r="B6" s="62"/>
      <c r="C6" s="63"/>
      <c r="D6" s="62"/>
      <c r="E6" s="63"/>
      <c r="F6" s="48" t="s">
        <v>30</v>
      </c>
      <c r="G6" s="71"/>
      <c r="H6" s="46" t="s">
        <v>31</v>
      </c>
      <c r="I6" s="48"/>
      <c r="J6" s="83" t="s">
        <v>10</v>
      </c>
      <c r="K6" s="84"/>
      <c r="L6" s="74" t="s">
        <v>9</v>
      </c>
      <c r="M6" s="75"/>
      <c r="N6" s="62"/>
      <c r="O6" s="63"/>
      <c r="P6" s="74"/>
      <c r="Q6" s="75"/>
    </row>
    <row r="7" spans="1:17" ht="12.75">
      <c r="A7" s="21"/>
      <c r="B7" s="70" t="s">
        <v>15</v>
      </c>
      <c r="C7" s="7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2.75">
      <c r="A8" s="20">
        <f>IF(ISBLANK(DADES!S7),"",DADES!S7)</f>
      </c>
      <c r="B8" s="67">
        <f>IF(DADES!A7=0,"",+DADES!A7)</f>
      </c>
      <c r="C8" s="68"/>
      <c r="D8" s="59">
        <f>IF(DADES!A7=0,"",+DADES!P7+DADES!Q7)</f>
      </c>
      <c r="E8" s="59"/>
      <c r="F8" s="59">
        <f>IF(DADES!A7=0,"",DADES!O7)</f>
      </c>
      <c r="G8" s="59"/>
      <c r="H8" s="59">
        <f>IF(DADES!A7=0,"",+DADES!F7+DADES!H7)</f>
      </c>
      <c r="I8" s="59"/>
      <c r="J8" s="59">
        <f>IF(+DADES!O7+DADES!F7=0,"",+F8+H8)</f>
      </c>
      <c r="K8" s="59"/>
      <c r="L8" s="81">
        <f>IF(DADES!A7=0,"",+DADES!K7)</f>
      </c>
      <c r="M8" s="81"/>
      <c r="N8" s="82">
        <f>IF(A8="C",0,IF(+DADES!A7=0,"",YEAR(DADES!M7)-$Q$4))</f>
      </c>
      <c r="O8" s="82"/>
      <c r="P8" s="59">
        <f>IF(A8="C",0,IF(+DADES!A7=0,"",IF(DADES!Q7=0,0,IF(YEAR(DADES!M7)&lt;DADES!$R$4+1,DADES!Q7,PMT(L8,N8,-D8)))))</f>
      </c>
      <c r="Q8" s="59"/>
    </row>
    <row r="9" spans="1:17" ht="12.75">
      <c r="A9" s="20">
        <f>IF(ISBLANK(DADES!S8),"",DADES!S8)</f>
      </c>
      <c r="B9" s="67">
        <f>IF(DADES!A8=0,"",+DADES!A8)</f>
      </c>
      <c r="C9" s="68"/>
      <c r="D9" s="59">
        <f>IF(DADES!A8=0,"",+DADES!P8+DADES!Q8)</f>
      </c>
      <c r="E9" s="59"/>
      <c r="F9" s="59">
        <f>IF(DADES!A8=0,"",DADES!O8)</f>
      </c>
      <c r="G9" s="59"/>
      <c r="H9" s="59">
        <f>IF(DADES!A8=0,"",+DADES!F8+DADES!H8)</f>
      </c>
      <c r="I9" s="59"/>
      <c r="J9" s="59">
        <f>IF(+DADES!O8+DADES!F8=0,"",+F9+H9)</f>
      </c>
      <c r="K9" s="59"/>
      <c r="L9" s="81">
        <f>IF(DADES!A8=0,"",+DADES!K8)</f>
      </c>
      <c r="M9" s="81"/>
      <c r="N9" s="82">
        <f>IF(A9="C",0,IF(+DADES!A8=0,"",YEAR(DADES!M8)-$Q$4))</f>
      </c>
      <c r="O9" s="82"/>
      <c r="P9" s="59">
        <f>IF(A9="C",0,IF(+DADES!A8=0,"",IF(DADES!Q8=0,0,IF(YEAR(DADES!M8)&lt;DADES!$R$4+1,DADES!Q8,PMT(L9,N9,-D9)))))</f>
      </c>
      <c r="Q9" s="59"/>
    </row>
    <row r="10" spans="1:17" ht="12.75">
      <c r="A10" s="20">
        <f>IF(ISBLANK(DADES!S9),"",DADES!S9)</f>
      </c>
      <c r="B10" s="67">
        <f>IF(DADES!A9=0,"",+DADES!A9)</f>
      </c>
      <c r="C10" s="68"/>
      <c r="D10" s="59">
        <f>IF(DADES!A9=0,"",+DADES!P9+DADES!Q9)</f>
      </c>
      <c r="E10" s="59"/>
      <c r="F10" s="59">
        <f>IF(DADES!A9=0,"",DADES!O9)</f>
      </c>
      <c r="G10" s="59"/>
      <c r="H10" s="59">
        <f>IF(DADES!A9=0,"",+DADES!F9+DADES!H9)</f>
      </c>
      <c r="I10" s="59"/>
      <c r="J10" s="59">
        <f>IF(+DADES!O9+DADES!F9=0,"",+F10+H10)</f>
      </c>
      <c r="K10" s="59"/>
      <c r="L10" s="81">
        <f>IF(DADES!A9=0,"",+DADES!K9)</f>
      </c>
      <c r="M10" s="81"/>
      <c r="N10" s="82">
        <f>IF(A10="C",0,IF(+DADES!A9=0,"",YEAR(DADES!M9)-$Q$4))</f>
      </c>
      <c r="O10" s="82"/>
      <c r="P10" s="59">
        <f>IF(A10="C",0,IF(+DADES!A9=0,"",IF(DADES!Q9=0,0,IF(YEAR(DADES!M9)&lt;DADES!$R$4+1,DADES!Q9,PMT(L10,N10,-D10)))))</f>
      </c>
      <c r="Q10" s="59"/>
    </row>
    <row r="11" spans="1:17" ht="12.75">
      <c r="A11" s="20">
        <f>IF(ISBLANK(DADES!S10),"",DADES!S10)</f>
      </c>
      <c r="B11" s="67">
        <f>IF(DADES!A10=0,"",+DADES!A10)</f>
      </c>
      <c r="C11" s="68"/>
      <c r="D11" s="59">
        <f>IF(DADES!A10=0,"",+DADES!P10+DADES!Q10)</f>
      </c>
      <c r="E11" s="59"/>
      <c r="F11" s="59">
        <f>IF(DADES!A10=0,"",DADES!O10)</f>
      </c>
      <c r="G11" s="59"/>
      <c r="H11" s="59">
        <f>IF(DADES!A10=0,"",+DADES!F10+DADES!H10)</f>
      </c>
      <c r="I11" s="59"/>
      <c r="J11" s="59">
        <f>IF(+DADES!O10+DADES!F10=0,"",+F11+H11)</f>
      </c>
      <c r="K11" s="59"/>
      <c r="L11" s="81">
        <f>IF(DADES!A10=0,"",+DADES!K10)</f>
      </c>
      <c r="M11" s="81"/>
      <c r="N11" s="82">
        <f>IF(A11="C",0,IF(+DADES!A10=0,"",YEAR(DADES!M10)-$Q$4))</f>
      </c>
      <c r="O11" s="82"/>
      <c r="P11" s="59">
        <f>IF(A11="C",0,IF(+DADES!A10=0,"",IF(DADES!Q10=0,0,IF(YEAR(DADES!M10)&lt;DADES!$R$4+1,DADES!Q10,PMT(L11,N11,-D11)))))</f>
      </c>
      <c r="Q11" s="59"/>
    </row>
    <row r="12" spans="1:17" ht="12.75">
      <c r="A12" s="20">
        <f>IF(ISBLANK(DADES!S11),"",DADES!S11)</f>
      </c>
      <c r="B12" s="67">
        <f>IF(DADES!A11=0,"",+DADES!A11)</f>
      </c>
      <c r="C12" s="68"/>
      <c r="D12" s="59">
        <f>IF(DADES!A11=0,"",+DADES!P11+DADES!Q11)</f>
      </c>
      <c r="E12" s="59"/>
      <c r="F12" s="59">
        <f>IF(DADES!A11=0,"",DADES!O11)</f>
      </c>
      <c r="G12" s="59"/>
      <c r="H12" s="59">
        <f>IF(DADES!A11=0,"",+DADES!F11+DADES!H11)</f>
      </c>
      <c r="I12" s="59"/>
      <c r="J12" s="59">
        <f>IF(+DADES!O11+DADES!F11=0,"",+F12+H12)</f>
      </c>
      <c r="K12" s="59"/>
      <c r="L12" s="81">
        <f>IF(DADES!A11=0,"",+DADES!K11)</f>
      </c>
      <c r="M12" s="81"/>
      <c r="N12" s="82">
        <f>IF(A12="C",0,IF(+DADES!A11=0,"",YEAR(DADES!M11)-$Q$4))</f>
      </c>
      <c r="O12" s="82"/>
      <c r="P12" s="59">
        <f>IF(A12="C",0,IF(+DADES!A11=0,"",IF(DADES!Q11=0,0,IF(YEAR(DADES!M11)&lt;DADES!$R$4+1,DADES!Q11,PMT(L12,N12,-D12)))))</f>
      </c>
      <c r="Q12" s="59"/>
    </row>
    <row r="13" spans="1:17" ht="12.75">
      <c r="A13" s="20">
        <f>IF(ISBLANK(DADES!S12),"",DADES!S12)</f>
      </c>
      <c r="B13" s="67">
        <f>IF(DADES!A12=0,"",+DADES!A12)</f>
      </c>
      <c r="C13" s="68"/>
      <c r="D13" s="59">
        <f>IF(DADES!A12=0,"",+DADES!P12+DADES!Q12)</f>
      </c>
      <c r="E13" s="59"/>
      <c r="F13" s="59">
        <f>IF(DADES!A12=0,"",DADES!O12)</f>
      </c>
      <c r="G13" s="59"/>
      <c r="H13" s="59">
        <f>IF(DADES!A12=0,"",+DADES!F12+DADES!H12)</f>
      </c>
      <c r="I13" s="59"/>
      <c r="J13" s="59">
        <f>IF(+DADES!O12+DADES!F12=0,"",+F13+H13)</f>
      </c>
      <c r="K13" s="59"/>
      <c r="L13" s="81">
        <f>IF(DADES!A12=0,"",+DADES!K12)</f>
      </c>
      <c r="M13" s="81"/>
      <c r="N13" s="82">
        <f>IF(A13="C",0,IF(+DADES!A12=0,"",YEAR(DADES!M12)-$Q$4))</f>
      </c>
      <c r="O13" s="82"/>
      <c r="P13" s="59">
        <f>IF(A13="C",0,IF(+DADES!A12=0,"",IF(DADES!Q12=0,0,IF(YEAR(DADES!M12)&lt;DADES!$R$4+1,DADES!Q12,PMT(L13,N13,-D13)))))</f>
      </c>
      <c r="Q13" s="59"/>
    </row>
    <row r="14" spans="1:17" ht="12.75">
      <c r="A14" s="20">
        <f>IF(ISBLANK(DADES!S13),"",DADES!S13)</f>
      </c>
      <c r="B14" s="67">
        <f>IF(DADES!A13=0,"",+DADES!A13)</f>
      </c>
      <c r="C14" s="68"/>
      <c r="D14" s="59">
        <f>IF(DADES!A13=0,"",+DADES!P13+DADES!Q13)</f>
      </c>
      <c r="E14" s="59"/>
      <c r="F14" s="59">
        <f>IF(DADES!A13=0,"",DADES!O13)</f>
      </c>
      <c r="G14" s="59"/>
      <c r="H14" s="59">
        <f>IF(DADES!A13=0,"",+DADES!F13+DADES!H13)</f>
      </c>
      <c r="I14" s="59"/>
      <c r="J14" s="59">
        <f>IF(+DADES!O13+DADES!F13=0,"",+F14+H14)</f>
      </c>
      <c r="K14" s="59"/>
      <c r="L14" s="81">
        <f>IF(DADES!A13=0,"",+DADES!K13)</f>
      </c>
      <c r="M14" s="81"/>
      <c r="N14" s="82">
        <f>IF(A14="C",0,IF(+DADES!A13=0,"",YEAR(DADES!M13)-$Q$4))</f>
      </c>
      <c r="O14" s="82"/>
      <c r="P14" s="59">
        <f>IF(A14="C",0,IF(+DADES!A13=0,"",IF(DADES!Q13=0,0,IF(YEAR(DADES!M13)&lt;DADES!$R$4+1,DADES!Q13,PMT(L14,N14,-D14)))))</f>
      </c>
      <c r="Q14" s="59"/>
    </row>
    <row r="15" spans="1:17" ht="12.75">
      <c r="A15" s="20">
        <f>IF(ISBLANK(DADES!S14),"",DADES!S14)</f>
      </c>
      <c r="B15" s="67">
        <f>IF(DADES!A14=0,"",+DADES!A14)</f>
      </c>
      <c r="C15" s="68"/>
      <c r="D15" s="59">
        <f>IF(DADES!A14=0,"",+DADES!P14+DADES!Q14)</f>
      </c>
      <c r="E15" s="59"/>
      <c r="F15" s="59">
        <f>IF(DADES!A14=0,"",DADES!O14)</f>
      </c>
      <c r="G15" s="59"/>
      <c r="H15" s="59">
        <f>IF(DADES!A14=0,"",+DADES!F14+DADES!H14)</f>
      </c>
      <c r="I15" s="59"/>
      <c r="J15" s="59">
        <f>IF(+DADES!O14+DADES!F14=0,"",+F15+H15)</f>
      </c>
      <c r="K15" s="59"/>
      <c r="L15" s="81">
        <f>IF(DADES!A14=0,"",+DADES!K14)</f>
      </c>
      <c r="M15" s="81"/>
      <c r="N15" s="82">
        <f>IF(A15="C",0,IF(+DADES!A14=0,"",YEAR(DADES!M14)-$Q$4))</f>
      </c>
      <c r="O15" s="82"/>
      <c r="P15" s="59">
        <f>IF(A15="C",0,IF(+DADES!A14=0,"",IF(DADES!Q14=0,0,IF(YEAR(DADES!M14)&lt;DADES!$R$4+1,DADES!Q14,PMT(L15,N15,-D15)))))</f>
      </c>
      <c r="Q15" s="59"/>
    </row>
    <row r="16" spans="1:17" ht="12.75">
      <c r="A16" s="20">
        <f>IF(ISBLANK(DADES!S15),"",DADES!S15)</f>
      </c>
      <c r="B16" s="67">
        <f>IF(DADES!A15=0,"",+DADES!A15)</f>
      </c>
      <c r="C16" s="68"/>
      <c r="D16" s="59">
        <f>IF(DADES!A15=0,"",+DADES!P15+DADES!Q15)</f>
      </c>
      <c r="E16" s="59"/>
      <c r="F16" s="59">
        <f>IF(DADES!A15=0,"",DADES!O15)</f>
      </c>
      <c r="G16" s="59"/>
      <c r="H16" s="59">
        <f>IF(DADES!A15=0,"",+DADES!F15+DADES!H15)</f>
      </c>
      <c r="I16" s="59"/>
      <c r="J16" s="59">
        <f>IF(+DADES!O15+DADES!F15=0,"",+F16+H16)</f>
      </c>
      <c r="K16" s="59"/>
      <c r="L16" s="81">
        <f>IF(DADES!A15=0,"",+DADES!K15)</f>
      </c>
      <c r="M16" s="81"/>
      <c r="N16" s="82">
        <f>IF(A16="C",0,IF(+DADES!A15=0,"",YEAR(DADES!M15)-$Q$4))</f>
      </c>
      <c r="O16" s="82"/>
      <c r="P16" s="59">
        <f>IF(A16="C",0,IF(+DADES!A15=0,"",IF(DADES!Q15=0,0,IF(YEAR(DADES!M15)&lt;DADES!$R$4+1,DADES!Q15,PMT(L16,N16,-D16)))))</f>
      </c>
      <c r="Q16" s="59"/>
    </row>
    <row r="17" spans="1:17" ht="12.75">
      <c r="A17" s="20">
        <f>IF(ISBLANK(DADES!S16),"",DADES!S16)</f>
      </c>
      <c r="B17" s="67">
        <f>IF(DADES!A16=0,"",+DADES!A16)</f>
      </c>
      <c r="C17" s="68"/>
      <c r="D17" s="59">
        <f>IF(DADES!A16=0,"",+DADES!P16+DADES!Q16)</f>
      </c>
      <c r="E17" s="59"/>
      <c r="F17" s="59">
        <f>IF(DADES!A16=0,"",DADES!O16)</f>
      </c>
      <c r="G17" s="59"/>
      <c r="H17" s="59">
        <f>IF(DADES!A16=0,"",+DADES!F16+DADES!H16)</f>
      </c>
      <c r="I17" s="59"/>
      <c r="J17" s="59">
        <f>IF(+DADES!O16+DADES!F16=0,"",+F17+H17)</f>
      </c>
      <c r="K17" s="59"/>
      <c r="L17" s="81">
        <f>IF(DADES!A16=0,"",+DADES!K16)</f>
      </c>
      <c r="M17" s="81"/>
      <c r="N17" s="82">
        <f>IF(A17="C",0,IF(+DADES!A16=0,"",YEAR(DADES!M16)-$Q$4))</f>
      </c>
      <c r="O17" s="82"/>
      <c r="P17" s="59">
        <f>IF(A17="C",0,IF(+DADES!A16=0,"",IF(DADES!Q16=0,0,IF(YEAR(DADES!M16)&lt;DADES!$R$4+1,DADES!Q16,PMT(L17,N17,-D17)))))</f>
      </c>
      <c r="Q17" s="59"/>
    </row>
    <row r="18" spans="1:17" ht="12.75">
      <c r="A18" s="20">
        <f>IF(ISBLANK(DADES!S17),"",DADES!S17)</f>
      </c>
      <c r="B18" s="67">
        <f>IF(DADES!A17=0,"",+DADES!A17)</f>
      </c>
      <c r="C18" s="68"/>
      <c r="D18" s="59">
        <f>IF(DADES!A17=0,"",+DADES!P17+DADES!Q17)</f>
      </c>
      <c r="E18" s="59"/>
      <c r="F18" s="59">
        <f>IF(DADES!A17=0,"",DADES!O17)</f>
      </c>
      <c r="G18" s="59"/>
      <c r="H18" s="59">
        <f>IF(DADES!A17=0,"",+DADES!F17+DADES!H17)</f>
      </c>
      <c r="I18" s="59"/>
      <c r="J18" s="59">
        <f>IF(+DADES!O17+DADES!F17=0,"",+F18+H18)</f>
      </c>
      <c r="K18" s="59"/>
      <c r="L18" s="81">
        <f>IF(DADES!A17=0,"",+DADES!K17)</f>
      </c>
      <c r="M18" s="81"/>
      <c r="N18" s="82">
        <f>IF(A18="C",0,IF(+DADES!A17=0,"",YEAR(DADES!M17)-$Q$4))</f>
      </c>
      <c r="O18" s="82"/>
      <c r="P18" s="59">
        <f>IF(A18="C",0,IF(+DADES!A17=0,"",IF(DADES!Q17=0,0,IF(YEAR(DADES!M17)&lt;DADES!$R$4+1,DADES!Q17,PMT(L18,N18,-D18)))))</f>
      </c>
      <c r="Q18" s="59"/>
    </row>
    <row r="19" spans="1:17" ht="12.75">
      <c r="A19" s="20">
        <f>IF(ISBLANK(DADES!S18),"",DADES!S18)</f>
      </c>
      <c r="B19" s="67">
        <f>IF(DADES!A18=0,"",+DADES!A18)</f>
      </c>
      <c r="C19" s="68"/>
      <c r="D19" s="59">
        <f>IF(DADES!A18=0,"",+DADES!P18+DADES!Q18)</f>
      </c>
      <c r="E19" s="59"/>
      <c r="F19" s="59">
        <f>IF(DADES!A18=0,"",DADES!O18)</f>
      </c>
      <c r="G19" s="59"/>
      <c r="H19" s="59">
        <f>IF(DADES!A18=0,"",+DADES!F18+DADES!H18)</f>
      </c>
      <c r="I19" s="59"/>
      <c r="J19" s="59">
        <f>IF(+DADES!O18+DADES!F18=0,"",+F19+H19)</f>
      </c>
      <c r="K19" s="59"/>
      <c r="L19" s="81">
        <f>IF(DADES!A18=0,"",+DADES!K18)</f>
      </c>
      <c r="M19" s="81"/>
      <c r="N19" s="82">
        <f>IF(A19="C",0,IF(+DADES!A18=0,"",YEAR(DADES!M18)-$Q$4))</f>
      </c>
      <c r="O19" s="82"/>
      <c r="P19" s="59">
        <f>IF(A19="C",0,IF(+DADES!A18=0,"",IF(DADES!Q18=0,0,IF(YEAR(DADES!M18)&lt;DADES!$R$4+1,DADES!Q18,PMT(L19,N19,-D19)))))</f>
      </c>
      <c r="Q19" s="59"/>
    </row>
    <row r="20" spans="1:17" ht="12.75">
      <c r="A20" s="20">
        <f>IF(ISBLANK(DADES!S19),"",DADES!S19)</f>
      </c>
      <c r="B20" s="67">
        <f>IF(DADES!A19=0,"",+DADES!A19)</f>
      </c>
      <c r="C20" s="68"/>
      <c r="D20" s="59">
        <f>IF(DADES!A19=0,"",+DADES!P19+DADES!Q19)</f>
      </c>
      <c r="E20" s="59"/>
      <c r="F20" s="59">
        <f>IF(DADES!A19=0,"",DADES!O19)</f>
      </c>
      <c r="G20" s="59"/>
      <c r="H20" s="59">
        <f>IF(DADES!A19=0,"",+DADES!F19+DADES!H19)</f>
      </c>
      <c r="I20" s="59"/>
      <c r="J20" s="59">
        <f>IF(+DADES!O19+DADES!F19=0,"",+F20+H20)</f>
      </c>
      <c r="K20" s="59"/>
      <c r="L20" s="81">
        <f>IF(DADES!A19=0,"",+DADES!K19)</f>
      </c>
      <c r="M20" s="81"/>
      <c r="N20" s="82">
        <f>IF(A20="C",0,IF(+DADES!A19=0,"",YEAR(DADES!M19)-$Q$4))</f>
      </c>
      <c r="O20" s="82"/>
      <c r="P20" s="59">
        <f>IF(A20="C",0,IF(+DADES!A19=0,"",IF(DADES!Q19=0,0,IF(YEAR(DADES!M19)&lt;DADES!$R$4+1,DADES!Q19,PMT(L20,N20,-D20)))))</f>
      </c>
      <c r="Q20" s="59"/>
    </row>
    <row r="21" spans="1:17" ht="12.75">
      <c r="A21" s="20">
        <f>IF(ISBLANK(DADES!S20),"",DADES!S20)</f>
      </c>
      <c r="B21" s="67">
        <f>IF(DADES!A20=0,"",+DADES!A20)</f>
      </c>
      <c r="C21" s="68"/>
      <c r="D21" s="59">
        <f>IF(DADES!A20=0,"",+DADES!P20+DADES!Q20)</f>
      </c>
      <c r="E21" s="59"/>
      <c r="F21" s="59">
        <f>IF(DADES!A20=0,"",DADES!O20)</f>
      </c>
      <c r="G21" s="59"/>
      <c r="H21" s="59">
        <f>IF(DADES!A20=0,"",+DADES!F20+DADES!H20)</f>
      </c>
      <c r="I21" s="59"/>
      <c r="J21" s="59">
        <f>IF(+DADES!O20+DADES!F20=0,"",+F21+H21)</f>
      </c>
      <c r="K21" s="59"/>
      <c r="L21" s="81">
        <f>IF(DADES!A20=0,"",+DADES!K20)</f>
      </c>
      <c r="M21" s="81"/>
      <c r="N21" s="82">
        <f>IF(A21="C",0,IF(+DADES!A20=0,"",YEAR(DADES!M20)-$Q$4))</f>
      </c>
      <c r="O21" s="82"/>
      <c r="P21" s="59">
        <f>IF(A21="C",0,IF(+DADES!A20=0,"",IF(DADES!Q20=0,0,IF(YEAR(DADES!M20)&lt;DADES!$R$4+1,DADES!Q20,PMT(L21,N21,-D21)))))</f>
      </c>
      <c r="Q21" s="59"/>
    </row>
    <row r="22" spans="1:17" ht="12.75">
      <c r="A22" s="20">
        <f>IF(ISBLANK(DADES!S21),"",DADES!S21)</f>
      </c>
      <c r="B22" s="67">
        <f>IF(DADES!A21=0,"",+DADES!A21)</f>
      </c>
      <c r="C22" s="68"/>
      <c r="D22" s="59">
        <f>IF(DADES!A21=0,"",+DADES!P21+DADES!Q21)</f>
      </c>
      <c r="E22" s="59"/>
      <c r="F22" s="59">
        <f>IF(DADES!A21=0,"",DADES!O21)</f>
      </c>
      <c r="G22" s="59"/>
      <c r="H22" s="59">
        <f>IF(DADES!A21=0,"",+DADES!F21+DADES!H21)</f>
      </c>
      <c r="I22" s="59"/>
      <c r="J22" s="59">
        <f>IF(+DADES!O21+DADES!F21=0,"",+F22+H22)</f>
      </c>
      <c r="K22" s="59"/>
      <c r="L22" s="81">
        <f>IF(DADES!A21=0,"",+DADES!K21)</f>
      </c>
      <c r="M22" s="81"/>
      <c r="N22" s="82">
        <f>IF(A22="C",0,IF(+DADES!A21=0,"",YEAR(DADES!M21)-$Q$4))</f>
      </c>
      <c r="O22" s="82"/>
      <c r="P22" s="59">
        <f>IF(A22="C",0,IF(+DADES!A21=0,"",IF(DADES!Q21=0,0,IF(YEAR(DADES!M21)&lt;DADES!$R$4+1,DADES!Q21,PMT(L22,N22,-D22)))))</f>
      </c>
      <c r="Q22" s="59"/>
    </row>
    <row r="23" spans="1:17" ht="12.75">
      <c r="A23" s="20">
        <f>IF(ISBLANK(DADES!S22),"",DADES!S22)</f>
      </c>
      <c r="B23" s="67">
        <f>IF(DADES!A22=0,"",+DADES!A22)</f>
      </c>
      <c r="C23" s="68"/>
      <c r="D23" s="59">
        <f>IF(DADES!A22=0,"",+DADES!P22+DADES!Q22)</f>
      </c>
      <c r="E23" s="59"/>
      <c r="F23" s="59">
        <f>IF(DADES!A22=0,"",DADES!O22)</f>
      </c>
      <c r="G23" s="59"/>
      <c r="H23" s="59">
        <f>IF(DADES!A22=0,"",+DADES!F22+DADES!H22)</f>
      </c>
      <c r="I23" s="59"/>
      <c r="J23" s="59">
        <f>IF(+DADES!O22+DADES!F22=0,"",+F23+H23)</f>
      </c>
      <c r="K23" s="59"/>
      <c r="L23" s="81">
        <f>IF(DADES!A22=0,"",+DADES!K22)</f>
      </c>
      <c r="M23" s="81"/>
      <c r="N23" s="82">
        <f>IF(A23="C",0,IF(+DADES!A22=0,"",YEAR(DADES!M22)-$Q$4))</f>
      </c>
      <c r="O23" s="82"/>
      <c r="P23" s="59">
        <f>IF(A23="C",0,IF(+DADES!A22=0,"",IF(DADES!Q22=0,0,IF(YEAR(DADES!M22)&lt;DADES!$R$4+1,DADES!Q22,PMT(L23,N23,-D23)))))</f>
      </c>
      <c r="Q23" s="59"/>
    </row>
    <row r="24" spans="1:17" ht="12.75">
      <c r="A24" s="20">
        <f>IF(ISBLANK(DADES!S23),"",DADES!S23)</f>
      </c>
      <c r="B24" s="67">
        <f>IF(DADES!A23=0,"",+DADES!A23)</f>
      </c>
      <c r="C24" s="68"/>
      <c r="D24" s="59">
        <f>IF(DADES!A23=0,"",+DADES!P23+DADES!Q23)</f>
      </c>
      <c r="E24" s="59"/>
      <c r="F24" s="59">
        <f>IF(DADES!A23=0,"",DADES!O23)</f>
      </c>
      <c r="G24" s="59"/>
      <c r="H24" s="59">
        <f>IF(DADES!A23=0,"",+DADES!F23+DADES!H23)</f>
      </c>
      <c r="I24" s="59"/>
      <c r="J24" s="59">
        <f>IF(+DADES!O23+DADES!F23=0,"",+F24+H24)</f>
      </c>
      <c r="K24" s="59"/>
      <c r="L24" s="81">
        <f>IF(DADES!A23=0,"",+DADES!K23)</f>
      </c>
      <c r="M24" s="81"/>
      <c r="N24" s="82">
        <f>IF(A24="C",0,IF(+DADES!A23=0,"",YEAR(DADES!M23)-$Q$4))</f>
      </c>
      <c r="O24" s="82"/>
      <c r="P24" s="59">
        <f>IF(A24="C",0,IF(+DADES!A23=0,"",IF(DADES!Q23=0,0,IF(YEAR(DADES!M23)&lt;DADES!$R$4+1,DADES!Q23,PMT(L24,N24,-D24)))))</f>
      </c>
      <c r="Q24" s="59"/>
    </row>
    <row r="25" spans="1:17" ht="12.75">
      <c r="A25" s="20">
        <f>IF(ISBLANK(DADES!S24),"",DADES!S24)</f>
      </c>
      <c r="B25" s="67">
        <f>IF(DADES!A24=0,"",+DADES!A24)</f>
      </c>
      <c r="C25" s="68"/>
      <c r="D25" s="59">
        <f>IF(DADES!A24=0,"",+DADES!P24+DADES!Q24)</f>
      </c>
      <c r="E25" s="59"/>
      <c r="F25" s="59">
        <f>IF(DADES!A24=0,"",DADES!O24)</f>
      </c>
      <c r="G25" s="59"/>
      <c r="H25" s="59">
        <f>IF(DADES!A24=0,"",+DADES!F24+DADES!H24)</f>
      </c>
      <c r="I25" s="59"/>
      <c r="J25" s="59">
        <f>IF(+DADES!O24+DADES!F24=0,"",+F25+H25)</f>
      </c>
      <c r="K25" s="59"/>
      <c r="L25" s="81">
        <f>IF(DADES!A24=0,"",+DADES!K24)</f>
      </c>
      <c r="M25" s="81"/>
      <c r="N25" s="82">
        <f>IF(A25="C",0,IF(+DADES!A24=0,"",YEAR(DADES!M24)-$Q$4))</f>
      </c>
      <c r="O25" s="82"/>
      <c r="P25" s="59">
        <f>IF(A25="C",0,IF(+DADES!A24=0,"",IF(DADES!Q24=0,0,IF(YEAR(DADES!M24)&lt;DADES!$R$4+1,DADES!Q24,PMT(L25,N25,-D25)))))</f>
      </c>
      <c r="Q25" s="59"/>
    </row>
    <row r="26" spans="1:17" ht="12.75">
      <c r="A26" s="20">
        <f>IF(ISBLANK(DADES!S25),"",DADES!S25)</f>
      </c>
      <c r="B26" s="67">
        <f>IF(DADES!A25=0,"",+DADES!A25)</f>
      </c>
      <c r="C26" s="68"/>
      <c r="D26" s="59">
        <f>IF(DADES!A25=0,"",+DADES!P25+DADES!Q25)</f>
      </c>
      <c r="E26" s="59"/>
      <c r="F26" s="59">
        <f>IF(DADES!A25=0,"",DADES!O25)</f>
      </c>
      <c r="G26" s="59"/>
      <c r="H26" s="59">
        <f>IF(DADES!A25=0,"",+DADES!F25+DADES!H25)</f>
      </c>
      <c r="I26" s="59"/>
      <c r="J26" s="59">
        <f>IF(+DADES!O25+DADES!F25=0,"",+F26+H26)</f>
      </c>
      <c r="K26" s="59"/>
      <c r="L26" s="81">
        <f>IF(DADES!A25=0,"",+DADES!K25)</f>
      </c>
      <c r="M26" s="81"/>
      <c r="N26" s="82">
        <f>IF(A26="C",0,IF(+DADES!A25=0,"",YEAR(DADES!M25)-$Q$4))</f>
      </c>
      <c r="O26" s="82"/>
      <c r="P26" s="59">
        <f>IF(A26="C",0,IF(+DADES!A25=0,"",IF(DADES!Q25=0,0,IF(YEAR(DADES!M25)&lt;DADES!$R$4+1,DADES!Q25,PMT(L26,N26,-D26)))))</f>
      </c>
      <c r="Q26" s="59"/>
    </row>
    <row r="27" spans="1:17" ht="12.75">
      <c r="A27" s="20">
        <f>IF(ISBLANK(DADES!S26),"",DADES!S26)</f>
      </c>
      <c r="B27" s="67">
        <f>IF(DADES!A26=0,"",+DADES!A26)</f>
      </c>
      <c r="C27" s="68"/>
      <c r="D27" s="59">
        <f>IF(DADES!A26=0,"",+DADES!P26+DADES!Q26)</f>
      </c>
      <c r="E27" s="59"/>
      <c r="F27" s="59">
        <f>IF(DADES!A26=0,"",DADES!O26)</f>
      </c>
      <c r="G27" s="59"/>
      <c r="H27" s="59">
        <f>IF(DADES!A26=0,"",+DADES!F26+DADES!H26)</f>
      </c>
      <c r="I27" s="59"/>
      <c r="J27" s="59">
        <f>IF(+DADES!O26+DADES!F26=0,"",+F27+H27)</f>
      </c>
      <c r="K27" s="59"/>
      <c r="L27" s="81">
        <f>IF(DADES!A26=0,"",+DADES!K26)</f>
      </c>
      <c r="M27" s="81"/>
      <c r="N27" s="82">
        <f>IF(A27="C",0,IF(+DADES!A26=0,"",YEAR(DADES!M26)-$Q$4))</f>
      </c>
      <c r="O27" s="82"/>
      <c r="P27" s="59">
        <f>IF(A27="C",0,IF(+DADES!A26=0,"",IF(DADES!Q26=0,0,IF(YEAR(DADES!M26)&lt;DADES!$R$4+1,DADES!Q26,PMT(L27,N27,-D27)))))</f>
      </c>
      <c r="Q27" s="59"/>
    </row>
    <row r="28" spans="1:17" ht="12.75">
      <c r="A28" s="20">
        <f>IF(ISBLANK(DADES!S27),"",DADES!S27)</f>
      </c>
      <c r="B28" s="67">
        <f>IF(DADES!A27=0,"",+DADES!A27)</f>
      </c>
      <c r="C28" s="68"/>
      <c r="D28" s="59">
        <f>IF(DADES!A27=0,"",+DADES!P27+DADES!Q27)</f>
      </c>
      <c r="E28" s="59"/>
      <c r="F28" s="59">
        <f>IF(DADES!A27=0,"",DADES!O27)</f>
      </c>
      <c r="G28" s="59"/>
      <c r="H28" s="59">
        <f>IF(DADES!A27=0,"",+DADES!F27+DADES!H27)</f>
      </c>
      <c r="I28" s="59"/>
      <c r="J28" s="59">
        <f>IF(+DADES!O27+DADES!F27=0,"",+F28+H28)</f>
      </c>
      <c r="K28" s="59"/>
      <c r="L28" s="81">
        <f>IF(DADES!A27=0,"",+DADES!K27)</f>
      </c>
      <c r="M28" s="81"/>
      <c r="N28" s="82">
        <f>IF(A28="C",0,IF(+DADES!A27=0,"",YEAR(DADES!M27)-$Q$4))</f>
      </c>
      <c r="O28" s="82"/>
      <c r="P28" s="59">
        <f>IF(A28="C",0,IF(+DADES!A27=0,"",IF(DADES!Q27=0,0,IF(YEAR(DADES!M27)&lt;DADES!$R$4+1,DADES!Q27,PMT(L28,N28,-D28)))))</f>
      </c>
      <c r="Q28" s="59"/>
    </row>
    <row r="29" spans="1:17" ht="12.75">
      <c r="A29" s="20">
        <f>IF(ISBLANK(DADES!S28),"",DADES!S28)</f>
      </c>
      <c r="B29" s="67">
        <f>IF(DADES!A28=0,"",+DADES!A28)</f>
      </c>
      <c r="C29" s="68"/>
      <c r="D29" s="59">
        <f>IF(DADES!A28=0,"",+DADES!P28+DADES!Q28)</f>
      </c>
      <c r="E29" s="59"/>
      <c r="F29" s="59">
        <f>IF(DADES!A28=0,"",DADES!O28)</f>
      </c>
      <c r="G29" s="59"/>
      <c r="H29" s="59">
        <f>IF(DADES!A28=0,"",+DADES!F28+DADES!H28)</f>
      </c>
      <c r="I29" s="59"/>
      <c r="J29" s="59">
        <f>IF(+DADES!O28+DADES!F28=0,"",+F29+H29)</f>
      </c>
      <c r="K29" s="59"/>
      <c r="L29" s="81">
        <f>IF(DADES!A28=0,"",+DADES!K28)</f>
      </c>
      <c r="M29" s="81"/>
      <c r="N29" s="82">
        <f>IF(A29="C",0,IF(+DADES!A28=0,"",YEAR(DADES!M28)-$Q$4))</f>
      </c>
      <c r="O29" s="82"/>
      <c r="P29" s="59">
        <f>IF(A29="C",0,IF(+DADES!A28=0,"",IF(DADES!Q28=0,0,IF(YEAR(DADES!M28)&lt;DADES!$R$4+1,DADES!Q28,PMT(L29,N29,-D29)))))</f>
      </c>
      <c r="Q29" s="59"/>
    </row>
    <row r="30" spans="1:17" ht="12.75">
      <c r="A30" s="20">
        <f>IF(ISBLANK(DADES!S29),"",DADES!S29)</f>
      </c>
      <c r="B30" s="67">
        <f>IF(DADES!A29=0,"",+DADES!A29)</f>
      </c>
      <c r="C30" s="68"/>
      <c r="D30" s="59">
        <f>IF(DADES!A29=0,"",+DADES!P29+DADES!Q29)</f>
      </c>
      <c r="E30" s="59"/>
      <c r="F30" s="59">
        <f>IF(DADES!A29=0,"",DADES!O29)</f>
      </c>
      <c r="G30" s="59"/>
      <c r="H30" s="59">
        <f>IF(DADES!A29=0,"",+DADES!F29+DADES!H29)</f>
      </c>
      <c r="I30" s="59"/>
      <c r="J30" s="59">
        <f>IF(+DADES!O29+DADES!F29=0,"",+F30+H30)</f>
      </c>
      <c r="K30" s="59"/>
      <c r="L30" s="81">
        <f>IF(DADES!A29=0,"",+DADES!K29)</f>
      </c>
      <c r="M30" s="81"/>
      <c r="N30" s="82">
        <f>IF(A30="C",0,IF(+DADES!A29=0,"",YEAR(DADES!M29)-$Q$4))</f>
      </c>
      <c r="O30" s="82"/>
      <c r="P30" s="59">
        <f>IF(A30="C",0,IF(+DADES!A29=0,"",IF(DADES!Q29=0,0,IF(YEAR(DADES!M29)&lt;DADES!$R$4+1,DADES!Q29,PMT(L30,N30,-D30)))))</f>
      </c>
      <c r="Q30" s="59"/>
    </row>
    <row r="31" spans="1:17" ht="12.75">
      <c r="A31" s="20">
        <f>IF(ISBLANK(DADES!S30),"",DADES!S30)</f>
      </c>
      <c r="B31" s="67">
        <f>IF(DADES!A30=0,"",+DADES!A30)</f>
      </c>
      <c r="C31" s="68"/>
      <c r="D31" s="59">
        <f>IF(DADES!A30=0,"",+DADES!P30+DADES!Q30)</f>
      </c>
      <c r="E31" s="59"/>
      <c r="F31" s="59">
        <f>IF(DADES!A30=0,"",DADES!O30)</f>
      </c>
      <c r="G31" s="59"/>
      <c r="H31" s="59">
        <f>IF(DADES!A30=0,"",+DADES!F30+DADES!H30)</f>
      </c>
      <c r="I31" s="59"/>
      <c r="J31" s="59">
        <f>IF(+DADES!O30+DADES!F30=0,"",+F31+H31)</f>
      </c>
      <c r="K31" s="59"/>
      <c r="L31" s="81">
        <f>IF(DADES!A30=0,"",+DADES!K30)</f>
      </c>
      <c r="M31" s="81"/>
      <c r="N31" s="82">
        <f>IF(A31="C",0,IF(+DADES!A30=0,"",YEAR(DADES!M30)-$Q$4))</f>
      </c>
      <c r="O31" s="82"/>
      <c r="P31" s="59">
        <f>IF(A31="C",0,IF(+DADES!A30=0,"",IF(DADES!Q30=0,0,IF(YEAR(DADES!M30)&lt;DADES!$R$4+1,DADES!Q30,PMT(L31,N31,-D31)))))</f>
      </c>
      <c r="Q31" s="59"/>
    </row>
    <row r="32" spans="1:17" ht="12.75">
      <c r="A32" s="20">
        <f>IF(ISBLANK(DADES!S31),"",DADES!S31)</f>
      </c>
      <c r="B32" s="67">
        <f>IF(DADES!A31=0,"",+DADES!A31)</f>
      </c>
      <c r="C32" s="68"/>
      <c r="D32" s="59">
        <f>IF(DADES!A31=0,"",+DADES!P31+DADES!Q31)</f>
      </c>
      <c r="E32" s="59"/>
      <c r="F32" s="59">
        <f>IF(DADES!A31=0,"",DADES!O31)</f>
      </c>
      <c r="G32" s="59"/>
      <c r="H32" s="59">
        <f>IF(DADES!A31=0,"",+DADES!F31+DADES!H31)</f>
      </c>
      <c r="I32" s="59"/>
      <c r="J32" s="59">
        <f>IF(+DADES!O31+DADES!F31=0,"",+F32+H32)</f>
      </c>
      <c r="K32" s="59"/>
      <c r="L32" s="81">
        <f>IF(DADES!A31=0,"",+DADES!K31)</f>
      </c>
      <c r="M32" s="81"/>
      <c r="N32" s="82">
        <f>IF(A32="C",0,IF(+DADES!A31=0,"",YEAR(DADES!M31)-$Q$4))</f>
      </c>
      <c r="O32" s="82"/>
      <c r="P32" s="59">
        <f>IF(A32="C",0,IF(+DADES!A31=0,"",IF(DADES!Q31=0,0,IF(YEAR(DADES!M31)&lt;DADES!$R$4+1,DADES!Q31,PMT(L32,N32,-D32)))))</f>
      </c>
      <c r="Q32" s="59"/>
    </row>
    <row r="33" spans="1:17" ht="12.75">
      <c r="A33" s="20">
        <f>IF(ISBLANK(DADES!S32),"",DADES!S32)</f>
      </c>
      <c r="B33" s="67">
        <f>IF(DADES!A32=0,"",+DADES!A32)</f>
      </c>
      <c r="C33" s="68"/>
      <c r="D33" s="59">
        <f>IF(DADES!A32=0,"",+DADES!P32+DADES!Q32)</f>
      </c>
      <c r="E33" s="59"/>
      <c r="F33" s="59">
        <f>IF(DADES!A32=0,"",DADES!O32)</f>
      </c>
      <c r="G33" s="59"/>
      <c r="H33" s="59">
        <f>IF(DADES!A32=0,"",+DADES!F32+DADES!H32)</f>
      </c>
      <c r="I33" s="59"/>
      <c r="J33" s="59">
        <f>IF(+DADES!O32+DADES!F32=0,"",+F33+H33)</f>
      </c>
      <c r="K33" s="59"/>
      <c r="L33" s="81">
        <f>IF(DADES!A32=0,"",+DADES!K32)</f>
      </c>
      <c r="M33" s="81"/>
      <c r="N33" s="82">
        <f>IF(A33="C",0,IF(+DADES!A32=0,"",YEAR(DADES!M32)-$Q$4))</f>
      </c>
      <c r="O33" s="82"/>
      <c r="P33" s="59">
        <f>IF(A33="C",0,IF(+DADES!A32=0,"",IF(DADES!Q32=0,0,IF(YEAR(DADES!M32)&lt;DADES!$R$4+1,DADES!Q32,PMT(L33,N33,-D33)))))</f>
      </c>
      <c r="Q33" s="59"/>
    </row>
    <row r="34" spans="1:17" ht="12.75">
      <c r="A34" s="20">
        <f>IF(ISBLANK(DADES!S33),"",DADES!S33)</f>
      </c>
      <c r="B34" s="67">
        <f>IF(DADES!A33=0,"",+DADES!A33)</f>
      </c>
      <c r="C34" s="68"/>
      <c r="D34" s="59">
        <f>IF(DADES!A33=0,"",+DADES!P33+DADES!Q33)</f>
      </c>
      <c r="E34" s="59"/>
      <c r="F34" s="59">
        <f>IF(DADES!A33=0,"",DADES!O33)</f>
      </c>
      <c r="G34" s="59"/>
      <c r="H34" s="59">
        <f>IF(DADES!A33=0,"",+DADES!F33+DADES!H33)</f>
      </c>
      <c r="I34" s="59"/>
      <c r="J34" s="59">
        <f>IF(+DADES!O33+DADES!F33=0,"",+F34+H34)</f>
      </c>
      <c r="K34" s="59"/>
      <c r="L34" s="81">
        <f>IF(DADES!A33=0,"",+DADES!K33)</f>
      </c>
      <c r="M34" s="81"/>
      <c r="N34" s="82">
        <f>IF(A34="C",0,IF(+DADES!A33=0,"",YEAR(DADES!M33)-$Q$4))</f>
      </c>
      <c r="O34" s="82"/>
      <c r="P34" s="59">
        <f>IF(A34="C",0,IF(+DADES!A33=0,"",IF(DADES!Q33=0,0,IF(YEAR(DADES!M33)&lt;DADES!$R$4+1,DADES!Q33,PMT(L34,N34,-D34)))))</f>
      </c>
      <c r="Q34" s="59"/>
    </row>
    <row r="35" spans="1:17" ht="12.75">
      <c r="A35" s="20">
        <f>IF(ISBLANK(DADES!S34),"",DADES!S34)</f>
      </c>
      <c r="B35" s="67">
        <f>IF(DADES!A34=0,"",+DADES!A34)</f>
      </c>
      <c r="C35" s="68"/>
      <c r="D35" s="59">
        <f>IF(DADES!A34=0,"",+DADES!P34+DADES!Q34)</f>
      </c>
      <c r="E35" s="59"/>
      <c r="F35" s="59">
        <f>IF(DADES!A34=0,"",DADES!O34)</f>
      </c>
      <c r="G35" s="59"/>
      <c r="H35" s="59">
        <f>IF(DADES!A34=0,"",+DADES!F34+DADES!H34)</f>
      </c>
      <c r="I35" s="59"/>
      <c r="J35" s="59">
        <f>IF(+DADES!O34+DADES!F34=0,"",+F35+H35)</f>
      </c>
      <c r="K35" s="59"/>
      <c r="L35" s="81">
        <f>IF(DADES!A34=0,"",+DADES!K34)</f>
      </c>
      <c r="M35" s="81"/>
      <c r="N35" s="82">
        <f>IF(A35="C",0,IF(+DADES!A34=0,"",YEAR(DADES!M34)-$Q$4))</f>
      </c>
      <c r="O35" s="82"/>
      <c r="P35" s="59">
        <f>IF(A35="C",0,IF(+DADES!A34=0,"",IF(DADES!Q34=0,0,IF(YEAR(DADES!M34)&lt;DADES!$R$4+1,DADES!Q34,PMT(L35,N35,-D35)))))</f>
      </c>
      <c r="Q35" s="59"/>
    </row>
    <row r="36" spans="1:17" ht="12.75">
      <c r="A36" s="20">
        <f>IF(ISBLANK(DADES!S35),"",DADES!S35)</f>
      </c>
      <c r="B36" s="67">
        <f>IF(DADES!A35=0,"",+DADES!A35)</f>
      </c>
      <c r="C36" s="68"/>
      <c r="D36" s="59">
        <f>IF(DADES!A35=0,"",+DADES!P35+DADES!Q35)</f>
      </c>
      <c r="E36" s="59"/>
      <c r="F36" s="59">
        <f>IF(DADES!A35=0,"",DADES!O35)</f>
      </c>
      <c r="G36" s="59"/>
      <c r="H36" s="59">
        <f>IF(DADES!A35=0,"",+DADES!F35+DADES!H35)</f>
      </c>
      <c r="I36" s="59"/>
      <c r="J36" s="59">
        <f>IF(+DADES!O35+DADES!F35=0,"",+F36+H36)</f>
      </c>
      <c r="K36" s="59"/>
      <c r="L36" s="81">
        <f>IF(DADES!A35=0,"",+DADES!K35)</f>
      </c>
      <c r="M36" s="81"/>
      <c r="N36" s="82">
        <f>IF(A36="C",0,IF(+DADES!A35=0,"",YEAR(DADES!M35)-$Q$4))</f>
      </c>
      <c r="O36" s="82"/>
      <c r="P36" s="59">
        <f>IF(A36="C",0,IF(+DADES!A35=0,"",IF(DADES!Q35=0,0,IF(YEAR(DADES!M35)&lt;DADES!$R$4+1,DADES!Q35,PMT(L36,N36,-D36)))))</f>
      </c>
      <c r="Q36" s="59"/>
    </row>
    <row r="37" spans="1:17" ht="12.75">
      <c r="A37" s="20">
        <f>IF(ISBLANK(DADES!S36),"",DADES!S36)</f>
      </c>
      <c r="B37" s="67">
        <f>IF(DADES!A36=0,"",+DADES!A36)</f>
      </c>
      <c r="C37" s="68"/>
      <c r="D37" s="59">
        <f>IF(DADES!A36=0,"",+DADES!P36+DADES!Q36)</f>
      </c>
      <c r="E37" s="59"/>
      <c r="F37" s="59">
        <f>IF(DADES!A36=0,"",DADES!O36)</f>
      </c>
      <c r="G37" s="59"/>
      <c r="H37" s="59">
        <f>IF(DADES!A36=0,"",+DADES!F36+DADES!H36)</f>
      </c>
      <c r="I37" s="59"/>
      <c r="J37" s="59">
        <f>IF(+DADES!O36+DADES!F36=0,"",+F37+H37)</f>
      </c>
      <c r="K37" s="59"/>
      <c r="L37" s="81">
        <f>IF(DADES!A36=0,"",+DADES!K36)</f>
      </c>
      <c r="M37" s="81"/>
      <c r="N37" s="82">
        <f>IF(A37="C",0,IF(+DADES!A36=0,"",YEAR(DADES!M36)-$Q$4))</f>
      </c>
      <c r="O37" s="82"/>
      <c r="P37" s="59">
        <f>IF(A37="C",0,IF(+DADES!A36=0,"",IF(DADES!Q36=0,0,IF(YEAR(DADES!M36)&lt;DADES!$R$4+1,DADES!Q36,PMT(L37,N37,-D37)))))</f>
      </c>
      <c r="Q37" s="59"/>
    </row>
    <row r="38" spans="1:17" ht="12.75">
      <c r="A38" s="20">
        <f>IF(ISBLANK(DADES!S37),"",DADES!S37)</f>
      </c>
      <c r="B38" s="67">
        <f>IF(DADES!A37=0,"",+DADES!A37)</f>
      </c>
      <c r="C38" s="68"/>
      <c r="D38" s="59">
        <f>IF(DADES!A37=0,"",+DADES!P37+DADES!Q37)</f>
      </c>
      <c r="E38" s="59"/>
      <c r="F38" s="59">
        <f>IF(DADES!A37=0,"",DADES!O37)</f>
      </c>
      <c r="G38" s="59"/>
      <c r="H38" s="59">
        <f>IF(DADES!A37=0,"",+DADES!F37+DADES!H37)</f>
      </c>
      <c r="I38" s="59"/>
      <c r="J38" s="59">
        <f>IF(+DADES!O37+DADES!F37=0,"",+F38+H38)</f>
      </c>
      <c r="K38" s="59"/>
      <c r="L38" s="81">
        <f>IF(DADES!A37=0,"",+DADES!K37)</f>
      </c>
      <c r="M38" s="81"/>
      <c r="N38" s="82">
        <f>IF(A38="C",0,IF(+DADES!A37=0,"",YEAR(DADES!M37)-$Q$4))</f>
      </c>
      <c r="O38" s="82"/>
      <c r="P38" s="59">
        <f>IF(A38="C",0,IF(+DADES!A37=0,"",IF(DADES!Q37=0,0,IF(YEAR(DADES!M37)&lt;DADES!$R$4+1,DADES!Q37,PMT(L38,N38,-D38)))))</f>
      </c>
      <c r="Q38" s="59"/>
    </row>
    <row r="39" spans="1:17" ht="12.75">
      <c r="A39" s="20">
        <f>IF(ISBLANK(DADES!S38),"",DADES!S38)</f>
      </c>
      <c r="B39" s="67">
        <f>IF(DADES!A38=0,"",+DADES!A38)</f>
      </c>
      <c r="C39" s="68"/>
      <c r="D39" s="59">
        <f>IF(DADES!A38=0,"",+DADES!P38+DADES!Q38)</f>
      </c>
      <c r="E39" s="59"/>
      <c r="F39" s="59">
        <f>IF(DADES!A38=0,"",DADES!O38)</f>
      </c>
      <c r="G39" s="59"/>
      <c r="H39" s="59">
        <f>IF(DADES!A38=0,"",+DADES!F38+DADES!H38)</f>
      </c>
      <c r="I39" s="59"/>
      <c r="J39" s="59">
        <f>IF(+DADES!O38+DADES!F38=0,"",+F39+H39)</f>
      </c>
      <c r="K39" s="59"/>
      <c r="L39" s="81">
        <f>IF(DADES!A38=0,"",+DADES!K38)</f>
      </c>
      <c r="M39" s="81"/>
      <c r="N39" s="82">
        <f>IF(A39="C",0,IF(+DADES!A38=0,"",YEAR(DADES!M38)-$Q$4))</f>
      </c>
      <c r="O39" s="82"/>
      <c r="P39" s="59">
        <f>IF(A39="C",0,IF(+DADES!A38=0,"",IF(DADES!Q38=0,0,IF(YEAR(DADES!M38)&lt;DADES!$R$4+1,DADES!Q38,PMT(L39,N39,-D39)))))</f>
      </c>
      <c r="Q39" s="59"/>
    </row>
    <row r="40" spans="1:17" ht="12.75">
      <c r="A40" s="20">
        <f>IF(ISBLANK(DADES!S39),"",DADES!S39)</f>
      </c>
      <c r="B40" s="67">
        <f>IF(DADES!A39=0,"",+DADES!A39)</f>
      </c>
      <c r="C40" s="68"/>
      <c r="D40" s="59">
        <f>IF(DADES!A39=0,"",+DADES!P39+DADES!Q39)</f>
      </c>
      <c r="E40" s="59"/>
      <c r="F40" s="59">
        <f>IF(DADES!A39=0,"",DADES!O39)</f>
      </c>
      <c r="G40" s="59"/>
      <c r="H40" s="59">
        <f>IF(DADES!A39=0,"",+DADES!F39+DADES!H39)</f>
      </c>
      <c r="I40" s="59"/>
      <c r="J40" s="59">
        <f>IF(+DADES!O39+DADES!F39=0,"",+F40+H40)</f>
      </c>
      <c r="K40" s="59"/>
      <c r="L40" s="81">
        <f>IF(DADES!A39=0,"",+DADES!K39)</f>
      </c>
      <c r="M40" s="81"/>
      <c r="N40" s="82">
        <f>IF(A40="C",0,IF(+DADES!A39=0,"",YEAR(DADES!M39)-$Q$4))</f>
      </c>
      <c r="O40" s="82"/>
      <c r="P40" s="59">
        <f>IF(A40="C",0,IF(+DADES!A39=0,"",IF(DADES!Q39=0,0,IF(YEAR(DADES!M39)&lt;DADES!$R$4+1,DADES!Q39,PMT(L40,N40,-D40)))))</f>
      </c>
      <c r="Q40" s="59"/>
    </row>
    <row r="41" spans="1:17" ht="12.75">
      <c r="A41" s="20">
        <f>IF(ISBLANK(DADES!S40),"",DADES!S40)</f>
      </c>
      <c r="B41" s="67">
        <f>IF(DADES!A40=0,"",+DADES!A40)</f>
      </c>
      <c r="C41" s="68"/>
      <c r="D41" s="59">
        <f>IF(DADES!A40=0,"",+DADES!P40+DADES!Q40)</f>
      </c>
      <c r="E41" s="59"/>
      <c r="F41" s="59">
        <f>IF(DADES!A40=0,"",DADES!O40)</f>
      </c>
      <c r="G41" s="59"/>
      <c r="H41" s="59">
        <f>IF(DADES!A40=0,"",+DADES!F40+DADES!H40)</f>
      </c>
      <c r="I41" s="59"/>
      <c r="J41" s="59">
        <f>IF(+DADES!O40+DADES!F40=0,"",+F41+H41)</f>
      </c>
      <c r="K41" s="59"/>
      <c r="L41" s="81">
        <f>IF(DADES!A40=0,"",+DADES!K40)</f>
      </c>
      <c r="M41" s="81"/>
      <c r="N41" s="82">
        <f>IF(A41="C",0,IF(+DADES!A40=0,"",YEAR(DADES!M40)-$Q$4))</f>
      </c>
      <c r="O41" s="82"/>
      <c r="P41" s="59">
        <f>IF(A41="C",0,IF(+DADES!A40=0,"",IF(DADES!Q40=0,0,IF(YEAR(DADES!M40)&lt;DADES!$R$4+1,DADES!Q40,PMT(L41,N41,-D41)))))</f>
      </c>
      <c r="Q41" s="59"/>
    </row>
    <row r="42" spans="1:17" ht="12.75">
      <c r="A42" s="20">
        <f>IF(ISBLANK(DADES!S41),"",DADES!S41)</f>
      </c>
      <c r="B42" s="67">
        <f>IF(DADES!A41=0,"",+DADES!A41)</f>
      </c>
      <c r="C42" s="68"/>
      <c r="D42" s="59">
        <f>IF(DADES!A41=0,"",+DADES!P41+DADES!Q41)</f>
      </c>
      <c r="E42" s="59"/>
      <c r="F42" s="59">
        <f>IF(DADES!A41=0,"",DADES!O41)</f>
      </c>
      <c r="G42" s="59"/>
      <c r="H42" s="59">
        <f>IF(DADES!A41=0,"",+DADES!F41+DADES!H41)</f>
      </c>
      <c r="I42" s="59"/>
      <c r="J42" s="59">
        <f>IF(+DADES!O41+DADES!F41=0,"",+F42+H42)</f>
      </c>
      <c r="K42" s="59"/>
      <c r="L42" s="81">
        <f>IF(DADES!A41=0,"",+DADES!K41)</f>
      </c>
      <c r="M42" s="81"/>
      <c r="N42" s="82">
        <f>IF(A42="C",0,IF(+DADES!A41=0,"",YEAR(DADES!M41)-$Q$4))</f>
      </c>
      <c r="O42" s="82"/>
      <c r="P42" s="59">
        <f>IF(A42="C",0,IF(+DADES!A41=0,"",IF(DADES!Q41=0,0,IF(YEAR(DADES!M41)&lt;DADES!$R$4+1,DADES!Q41,PMT(L42,N42,-D42)))))</f>
      </c>
      <c r="Q42" s="59"/>
    </row>
    <row r="43" spans="1:17" ht="12.75">
      <c r="A43" s="20">
        <f>IF(ISBLANK(DADES!S42),"",DADES!S42)</f>
      </c>
      <c r="B43" s="67">
        <f>IF(DADES!A42=0,"",+DADES!A42)</f>
      </c>
      <c r="C43" s="68"/>
      <c r="D43" s="59">
        <f>IF(DADES!A42=0,"",+DADES!P42+DADES!Q42)</f>
      </c>
      <c r="E43" s="59"/>
      <c r="F43" s="59">
        <f>IF(DADES!A42=0,"",DADES!O42)</f>
      </c>
      <c r="G43" s="59"/>
      <c r="H43" s="59">
        <f>IF(DADES!A42=0,"",+DADES!F42+DADES!H42)</f>
      </c>
      <c r="I43" s="59"/>
      <c r="J43" s="59">
        <f>IF(+DADES!O42+DADES!F42=0,"",+F43+H43)</f>
      </c>
      <c r="K43" s="59"/>
      <c r="L43" s="81">
        <f>IF(DADES!A42=0,"",+DADES!K42)</f>
      </c>
      <c r="M43" s="81"/>
      <c r="N43" s="82">
        <f>IF(A43="C",0,IF(+DADES!A42=0,"",YEAR(DADES!M42)-$Q$4))</f>
      </c>
      <c r="O43" s="82"/>
      <c r="P43" s="59">
        <f>IF(A43="C",0,IF(+DADES!A42=0,"",IF(DADES!Q42=0,0,IF(YEAR(DADES!M42)&lt;DADES!$R$4+1,DADES!Q42,PMT(L43,N43,-D43)))))</f>
      </c>
      <c r="Q43" s="59"/>
    </row>
    <row r="44" spans="1:17" ht="12.75">
      <c r="A44" s="20">
        <f>IF(ISBLANK(DADES!S43),"",DADES!S43)</f>
      </c>
      <c r="B44" s="67">
        <f>IF(DADES!A43=0,"",+DADES!A43)</f>
      </c>
      <c r="C44" s="68"/>
      <c r="D44" s="59">
        <f>IF(DADES!A43=0,"",+DADES!P43+DADES!Q43)</f>
      </c>
      <c r="E44" s="59"/>
      <c r="F44" s="59">
        <f>IF(DADES!A43=0,"",DADES!O43)</f>
      </c>
      <c r="G44" s="59"/>
      <c r="H44" s="59">
        <f>IF(DADES!A43=0,"",+DADES!F43+DADES!H43)</f>
      </c>
      <c r="I44" s="59"/>
      <c r="J44" s="59">
        <f>IF(+DADES!O43+DADES!F43=0,"",+F44+H44)</f>
      </c>
      <c r="K44" s="59"/>
      <c r="L44" s="81">
        <f>IF(DADES!A43=0,"",+DADES!K43)</f>
      </c>
      <c r="M44" s="81"/>
      <c r="N44" s="82">
        <f>IF(A44="C",0,IF(+DADES!A43=0,"",YEAR(DADES!M43)-$Q$4))</f>
      </c>
      <c r="O44" s="82"/>
      <c r="P44" s="59">
        <f>IF(A44="C",0,IF(+DADES!A43=0,"",IF(DADES!Q43=0,0,IF(YEAR(DADES!M43)&lt;DADES!$R$4+1,DADES!Q43,PMT(L44,N44,-D44)))))</f>
      </c>
      <c r="Q44" s="59"/>
    </row>
    <row r="45" spans="1:17" ht="12.75">
      <c r="A45" s="20">
        <f>IF(ISBLANK(DADES!S44),"",DADES!S44)</f>
      </c>
      <c r="B45" s="67">
        <f>IF(DADES!A44=0,"",+DADES!A44)</f>
      </c>
      <c r="C45" s="68"/>
      <c r="D45" s="59">
        <f>IF(DADES!A44=0,"",+DADES!P44+DADES!Q44)</f>
      </c>
      <c r="E45" s="59"/>
      <c r="F45" s="59">
        <f>IF(DADES!A44=0,"",DADES!O44)</f>
      </c>
      <c r="G45" s="59"/>
      <c r="H45" s="59">
        <f>IF(DADES!A44=0,"",+DADES!F44+DADES!H44)</f>
      </c>
      <c r="I45" s="59"/>
      <c r="J45" s="59">
        <f>IF(+DADES!O44+DADES!F44=0,"",+F45+H45)</f>
      </c>
      <c r="K45" s="59"/>
      <c r="L45" s="81">
        <f>IF(DADES!A44=0,"",+DADES!K44)</f>
      </c>
      <c r="M45" s="81"/>
      <c r="N45" s="82">
        <f>IF(A45="C",0,IF(+DADES!A44=0,"",YEAR(DADES!M44)-$Q$4))</f>
      </c>
      <c r="O45" s="82"/>
      <c r="P45" s="59">
        <f>IF(A45="C",0,IF(+DADES!A44=0,"",IF(DADES!Q44=0,0,IF(YEAR(DADES!M44)&lt;DADES!$R$4+1,DADES!Q44,PMT(L45,N45,-D45)))))</f>
      </c>
      <c r="Q45" s="59"/>
    </row>
    <row r="46" spans="1:17" ht="12.75">
      <c r="A46" s="20">
        <f>IF(ISBLANK(DADES!S45),"",DADES!S45)</f>
      </c>
      <c r="B46" s="67">
        <f>IF(DADES!A45=0,"",+DADES!A45)</f>
      </c>
      <c r="C46" s="68"/>
      <c r="D46" s="59">
        <f>IF(DADES!A45=0,"",+DADES!P45+DADES!Q45)</f>
      </c>
      <c r="E46" s="59"/>
      <c r="F46" s="59">
        <f>IF(DADES!A45=0,"",DADES!O45)</f>
      </c>
      <c r="G46" s="59"/>
      <c r="H46" s="59">
        <f>IF(DADES!A45=0,"",+DADES!F45+DADES!H45)</f>
      </c>
      <c r="I46" s="59"/>
      <c r="J46" s="59">
        <f>IF(+DADES!O45+DADES!F45=0,"",+F46+H46)</f>
      </c>
      <c r="K46" s="59"/>
      <c r="L46" s="81">
        <f>IF(DADES!A45=0,"",+DADES!K45)</f>
      </c>
      <c r="M46" s="81"/>
      <c r="N46" s="82">
        <f>IF(A46="C",0,IF(+DADES!A45=0,"",YEAR(DADES!M45)-$Q$4))</f>
      </c>
      <c r="O46" s="82"/>
      <c r="P46" s="59">
        <f>IF(A46="C",0,IF(+DADES!A45=0,"",IF(DADES!Q45=0,0,IF(YEAR(DADES!M45)&lt;DADES!$R$4+1,DADES!Q45,PMT(L46,N46,-D46)))))</f>
      </c>
      <c r="Q46" s="59"/>
    </row>
    <row r="47" spans="1:17" ht="12.75">
      <c r="A47" s="20">
        <f>IF(ISBLANK(DADES!S46),"",DADES!S46)</f>
      </c>
      <c r="B47" s="67">
        <f>IF(DADES!A46=0,"",+DADES!A46)</f>
      </c>
      <c r="C47" s="68"/>
      <c r="D47" s="59">
        <f>IF(DADES!A46=0,"",+DADES!P46+DADES!Q46)</f>
      </c>
      <c r="E47" s="59"/>
      <c r="F47" s="59">
        <f>IF(DADES!A46=0,"",DADES!O46)</f>
      </c>
      <c r="G47" s="59"/>
      <c r="H47" s="59">
        <f>IF(DADES!A46=0,"",+DADES!F46+DADES!H46)</f>
      </c>
      <c r="I47" s="59"/>
      <c r="J47" s="59">
        <f>IF(+DADES!O46+DADES!F46=0,"",+F47+H47)</f>
      </c>
      <c r="K47" s="59"/>
      <c r="L47" s="81">
        <f>IF(DADES!A46=0,"",+DADES!K46)</f>
      </c>
      <c r="M47" s="81"/>
      <c r="N47" s="82">
        <f>IF(A47="C",0,IF(+DADES!A46=0,"",YEAR(DADES!M46)-$Q$4))</f>
      </c>
      <c r="O47" s="82"/>
      <c r="P47" s="59">
        <f>IF(A47="C",0,IF(+DADES!A46=0,"",IF(DADES!Q46=0,0,IF(YEAR(DADES!M46)&lt;DADES!$R$4+1,DADES!Q46,PMT(L47,N47,-D47)))))</f>
      </c>
      <c r="Q47" s="59"/>
    </row>
    <row r="48" spans="1:17" ht="12.75">
      <c r="A48" s="20">
        <f>IF(ISBLANK(DADES!S47),"",DADES!S47)</f>
      </c>
      <c r="B48" s="67">
        <f>IF(DADES!A47=0,"",+DADES!A47)</f>
      </c>
      <c r="C48" s="68"/>
      <c r="D48" s="59">
        <f>IF(DADES!A47=0,"",+DADES!P47+DADES!Q47)</f>
      </c>
      <c r="E48" s="59"/>
      <c r="F48" s="59">
        <f>IF(DADES!A47=0,"",DADES!O47)</f>
      </c>
      <c r="G48" s="59"/>
      <c r="H48" s="59">
        <f>IF(DADES!A47=0,"",+DADES!F47+DADES!H47)</f>
      </c>
      <c r="I48" s="59"/>
      <c r="J48" s="59">
        <f>IF(+DADES!O47+DADES!F47=0,"",+F48+H48)</f>
      </c>
      <c r="K48" s="59"/>
      <c r="L48" s="81">
        <f>IF(DADES!A47=0,"",+DADES!K47)</f>
      </c>
      <c r="M48" s="81"/>
      <c r="N48" s="82">
        <f>IF(A48="C",0,IF(+DADES!A47=0,"",YEAR(DADES!M47)-$Q$4))</f>
      </c>
      <c r="O48" s="82"/>
      <c r="P48" s="59">
        <f>IF(A48="C",0,IF(+DADES!A47=0,"",IF(DADES!Q47=0,0,IF(YEAR(DADES!M47)&lt;DADES!$R$4+1,DADES!Q47,PMT(L48,N48,-D48)))))</f>
      </c>
      <c r="Q48" s="59"/>
    </row>
    <row r="49" spans="1:17" ht="12.75">
      <c r="A49" s="20">
        <f>IF(ISBLANK(DADES!S48),"",DADES!S48)</f>
      </c>
      <c r="B49" s="67">
        <f>IF(DADES!A48=0,"",+DADES!A48)</f>
      </c>
      <c r="C49" s="68"/>
      <c r="D49" s="59">
        <f>IF(DADES!A48=0,"",+DADES!P48+DADES!Q48)</f>
      </c>
      <c r="E49" s="59"/>
      <c r="F49" s="59">
        <f>IF(DADES!A48=0,"",DADES!O48)</f>
      </c>
      <c r="G49" s="59"/>
      <c r="H49" s="59">
        <f>IF(DADES!A48=0,"",+DADES!F48+DADES!H48)</f>
      </c>
      <c r="I49" s="59"/>
      <c r="J49" s="59">
        <f>IF(+DADES!O48+DADES!F48=0,"",+F49+H49)</f>
      </c>
      <c r="K49" s="59"/>
      <c r="L49" s="81">
        <f>IF(DADES!A48=0,"",+DADES!K48)</f>
      </c>
      <c r="M49" s="81"/>
      <c r="N49" s="82">
        <f>IF(A49="C",0,IF(+DADES!A48=0,"",YEAR(DADES!M48)-$Q$4))</f>
      </c>
      <c r="O49" s="82"/>
      <c r="P49" s="59">
        <f>IF(A49="C",0,IF(+DADES!A48=0,"",IF(DADES!Q48=0,0,IF(YEAR(DADES!M48)&lt;DADES!$R$4+1,DADES!Q48,PMT(L49,N49,-D49)))))</f>
      </c>
      <c r="Q49" s="59"/>
    </row>
    <row r="50" spans="1:17" ht="12.75">
      <c r="A50" s="20">
        <f>IF(ISBLANK(DADES!S49),"",DADES!S49)</f>
      </c>
      <c r="B50" s="67">
        <f>IF(DADES!A49=0,"",+DADES!A49)</f>
      </c>
      <c r="C50" s="68"/>
      <c r="D50" s="59">
        <f>IF(DADES!A49=0,"",+DADES!P49+DADES!Q49)</f>
      </c>
      <c r="E50" s="59"/>
      <c r="F50" s="59">
        <f>IF(DADES!A49=0,"",DADES!O49)</f>
      </c>
      <c r="G50" s="59"/>
      <c r="H50" s="59">
        <f>IF(DADES!A49=0,"",+DADES!F49+DADES!H49)</f>
      </c>
      <c r="I50" s="59"/>
      <c r="J50" s="59">
        <f>IF(+DADES!O49+DADES!F49=0,"",+F50+H50)</f>
      </c>
      <c r="K50" s="59"/>
      <c r="L50" s="81">
        <f>IF(DADES!A49=0,"",+DADES!K49)</f>
      </c>
      <c r="M50" s="81"/>
      <c r="N50" s="82">
        <f>IF(A50="C",0,IF(+DADES!A49=0,"",YEAR(DADES!M49)-$Q$4))</f>
      </c>
      <c r="O50" s="82"/>
      <c r="P50" s="59">
        <f>IF(A50="C",0,IF(+DADES!A49=0,"",IF(DADES!Q49=0,0,IF(YEAR(DADES!M49)&lt;DADES!$R$4+1,DADES!Q49,PMT(L50,N50,-D50)))))</f>
      </c>
      <c r="Q50" s="59"/>
    </row>
    <row r="51" spans="1:17" ht="12.75">
      <c r="A51" s="20">
        <f>IF(ISBLANK(DADES!S50),"",DADES!S50)</f>
      </c>
      <c r="B51" s="67">
        <f>IF(DADES!A50=0,"",+DADES!A50)</f>
      </c>
      <c r="C51" s="68"/>
      <c r="D51" s="59">
        <f>IF(DADES!A50=0,"",+DADES!P50+DADES!Q50)</f>
      </c>
      <c r="E51" s="59"/>
      <c r="F51" s="59">
        <f>IF(DADES!A50=0,"",DADES!O50)</f>
      </c>
      <c r="G51" s="59"/>
      <c r="H51" s="59">
        <f>IF(DADES!A50=0,"",+DADES!F50+DADES!H50)</f>
      </c>
      <c r="I51" s="59"/>
      <c r="J51" s="59">
        <f>IF(+DADES!O50+DADES!F50=0,"",+F51+H51)</f>
      </c>
      <c r="K51" s="59"/>
      <c r="L51" s="81">
        <f>IF(DADES!A50=0,"",+DADES!K50)</f>
      </c>
      <c r="M51" s="81"/>
      <c r="N51" s="82">
        <f>IF(A51="C",0,IF(+DADES!A50=0,"",YEAR(DADES!M50)-$Q$4))</f>
      </c>
      <c r="O51" s="82"/>
      <c r="P51" s="59">
        <f>IF(A51="C",0,IF(+DADES!A50=0,"",IF(DADES!Q50=0,0,IF(YEAR(DADES!M50)&lt;DADES!$R$4+1,DADES!Q50,PMT(L51,N51,-D51)))))</f>
      </c>
      <c r="Q51" s="59"/>
    </row>
    <row r="52" spans="1:17" ht="12.75">
      <c r="A52" s="20">
        <f>IF(ISBLANK(DADES!S51),"",DADES!S51)</f>
      </c>
      <c r="B52" s="67">
        <f>IF(DADES!A51=0,"",+DADES!A51)</f>
      </c>
      <c r="C52" s="68"/>
      <c r="D52" s="59">
        <f>IF(DADES!A51=0,"",+DADES!P51+DADES!Q51)</f>
      </c>
      <c r="E52" s="59"/>
      <c r="F52" s="59">
        <f>IF(DADES!A51=0,"",DADES!O51)</f>
      </c>
      <c r="G52" s="59"/>
      <c r="H52" s="59">
        <f>IF(DADES!A51=0,"",+DADES!F51+DADES!H51)</f>
      </c>
      <c r="I52" s="59"/>
      <c r="J52" s="59">
        <f>IF(+DADES!O51+DADES!F51=0,"",+F52+H52)</f>
      </c>
      <c r="K52" s="59"/>
      <c r="L52" s="81">
        <f>IF(DADES!A51=0,"",+DADES!K51)</f>
      </c>
      <c r="M52" s="81"/>
      <c r="N52" s="82">
        <f>IF(A52="C",0,IF(+DADES!A51=0,"",YEAR(DADES!M51)-$Q$4))</f>
      </c>
      <c r="O52" s="82"/>
      <c r="P52" s="59">
        <f>IF(A52="C",0,IF(+DADES!A51=0,"",IF(DADES!Q51=0,0,IF(YEAR(DADES!M51)&lt;DADES!$R$4+1,DADES!Q51,PMT(L52,N52,-D52)))))</f>
      </c>
      <c r="Q52" s="59"/>
    </row>
    <row r="53" spans="1:17" ht="12.75">
      <c r="A53" s="20">
        <f>IF(ISBLANK(DADES!S52),"",DADES!S52)</f>
      </c>
      <c r="B53" s="67">
        <f>IF(DADES!A52=0,"",+DADES!A52)</f>
      </c>
      <c r="C53" s="68"/>
      <c r="D53" s="59">
        <f>IF(DADES!A52=0,"",+DADES!P52+DADES!Q52)</f>
      </c>
      <c r="E53" s="59"/>
      <c r="F53" s="59">
        <f>IF(DADES!A52=0,"",DADES!O52)</f>
      </c>
      <c r="G53" s="59"/>
      <c r="H53" s="59">
        <f>IF(DADES!A52=0,"",+DADES!F52+DADES!H52)</f>
      </c>
      <c r="I53" s="59"/>
      <c r="J53" s="59">
        <f>IF(+DADES!O52+DADES!F52=0,"",+F53+H53)</f>
      </c>
      <c r="K53" s="59"/>
      <c r="L53" s="81">
        <f>IF(DADES!A52=0,"",+DADES!K52)</f>
      </c>
      <c r="M53" s="81"/>
      <c r="N53" s="82">
        <f>IF(A53="C",0,IF(+DADES!A52=0,"",YEAR(DADES!M52)-$Q$4))</f>
      </c>
      <c r="O53" s="82"/>
      <c r="P53" s="59">
        <f>IF(A53="C",0,IF(+DADES!A52=0,"",IF(DADES!Q52=0,0,IF(YEAR(DADES!M52)&lt;DADES!$R$4+1,DADES!Q52,PMT(L53,N53,-D53)))))</f>
      </c>
      <c r="Q53" s="59"/>
    </row>
    <row r="54" spans="1:17" ht="12.75">
      <c r="A54" s="20">
        <f>IF(ISBLANK(DADES!S53),"",DADES!S53)</f>
      </c>
      <c r="B54" s="67">
        <f>IF(DADES!A53=0,"",+DADES!A53)</f>
      </c>
      <c r="C54" s="68"/>
      <c r="D54" s="59">
        <f>IF(DADES!A53=0,"",+DADES!P53+DADES!Q53)</f>
      </c>
      <c r="E54" s="59"/>
      <c r="F54" s="59">
        <f>IF(DADES!A53=0,"",DADES!O53)</f>
      </c>
      <c r="G54" s="59"/>
      <c r="H54" s="59">
        <f>IF(DADES!A53=0,"",+DADES!F53+DADES!H53)</f>
      </c>
      <c r="I54" s="59"/>
      <c r="J54" s="59">
        <f>IF(+DADES!O53+DADES!F53=0,"",+F54+H54)</f>
      </c>
      <c r="K54" s="59"/>
      <c r="L54" s="81">
        <f>IF(DADES!A53=0,"",+DADES!K53)</f>
      </c>
      <c r="M54" s="81"/>
      <c r="N54" s="82">
        <f>IF(A54="C",0,IF(+DADES!A53=0,"",YEAR(DADES!M53)-$Q$4))</f>
      </c>
      <c r="O54" s="82"/>
      <c r="P54" s="59">
        <f>IF(A54="C",0,IF(+DADES!A53=0,"",IF(DADES!Q53=0,0,IF(YEAR(DADES!M53)&lt;DADES!$R$4+1,DADES!Q53,PMT(L54,N54,-D54)))))</f>
      </c>
      <c r="Q54" s="59"/>
    </row>
    <row r="55" spans="1:17" ht="12.75">
      <c r="A55" s="20">
        <f>IF(ISBLANK(DADES!S54),"",DADES!S54)</f>
      </c>
      <c r="B55" s="67">
        <f>IF(DADES!A54=0,"",+DADES!A54)</f>
      </c>
      <c r="C55" s="68"/>
      <c r="D55" s="59">
        <f>IF(DADES!A54=0,"",+DADES!P54+DADES!Q54)</f>
      </c>
      <c r="E55" s="59"/>
      <c r="F55" s="59">
        <f>IF(DADES!A54=0,"",DADES!O54)</f>
      </c>
      <c r="G55" s="59"/>
      <c r="H55" s="59">
        <f>IF(DADES!A54=0,"",+DADES!F54+DADES!H54)</f>
      </c>
      <c r="I55" s="59"/>
      <c r="J55" s="59">
        <f>IF(+DADES!O54+DADES!F54=0,"",+F55+H55)</f>
      </c>
      <c r="K55" s="59"/>
      <c r="L55" s="81">
        <f>IF(DADES!A54=0,"",+DADES!K54)</f>
      </c>
      <c r="M55" s="81"/>
      <c r="N55" s="82">
        <f>IF(A55="C",0,IF(+DADES!A54=0,"",YEAR(DADES!M54)-$Q$4))</f>
      </c>
      <c r="O55" s="82"/>
      <c r="P55" s="59">
        <f>IF(A55="C",0,IF(+DADES!A54=0,"",IF(DADES!Q54=0,0,IF(YEAR(DADES!M54)&lt;DADES!$R$4+1,DADES!Q54,PMT(L55,N55,-D55)))))</f>
      </c>
      <c r="Q55" s="59"/>
    </row>
    <row r="56" spans="1:17" ht="12.75">
      <c r="A56" s="20">
        <f>IF(ISBLANK(DADES!S55),"",DADES!S55)</f>
      </c>
      <c r="B56" s="67">
        <f>IF(DADES!A55=0,"",+DADES!A55)</f>
      </c>
      <c r="C56" s="68"/>
      <c r="D56" s="59">
        <f>IF(DADES!A55=0,"",+DADES!P55+DADES!Q55)</f>
      </c>
      <c r="E56" s="59"/>
      <c r="F56" s="59">
        <f>IF(DADES!A55=0,"",DADES!O55)</f>
      </c>
      <c r="G56" s="59"/>
      <c r="H56" s="59">
        <f>IF(DADES!A55=0,"",+DADES!F55+DADES!H55)</f>
      </c>
      <c r="I56" s="59"/>
      <c r="J56" s="59">
        <f>IF(+DADES!O55+DADES!F55=0,"",+F56+H56)</f>
      </c>
      <c r="K56" s="59"/>
      <c r="L56" s="81">
        <f>IF(DADES!A55=0,"",+DADES!K55)</f>
      </c>
      <c r="M56" s="81"/>
      <c r="N56" s="82">
        <f>IF(A56="C",0,IF(+DADES!A55=0,"",YEAR(DADES!M55)-$Q$4))</f>
      </c>
      <c r="O56" s="82"/>
      <c r="P56" s="59">
        <f>IF(A56="C",0,IF(+DADES!A55=0,"",IF(DADES!Q55=0,0,IF(YEAR(DADES!M55)&lt;DADES!$R$4+1,DADES!Q55,PMT(L56,N56,-D56)))))</f>
      </c>
      <c r="Q56" s="59"/>
    </row>
    <row r="57" spans="1:17" ht="12.75">
      <c r="A57" s="20">
        <f>IF(ISBLANK(DADES!S56),"",DADES!S56)</f>
      </c>
      <c r="B57" s="67">
        <f>IF(DADES!A56=0,"",+DADES!A56)</f>
      </c>
      <c r="C57" s="68"/>
      <c r="D57" s="59">
        <f>IF(DADES!A56=0,"",+DADES!P56+DADES!Q56)</f>
      </c>
      <c r="E57" s="59"/>
      <c r="F57" s="59">
        <f>IF(DADES!A56=0,"",DADES!O56)</f>
      </c>
      <c r="G57" s="59"/>
      <c r="H57" s="59">
        <f>IF(DADES!A56=0,"",+DADES!F56+DADES!H56)</f>
      </c>
      <c r="I57" s="59"/>
      <c r="J57" s="59">
        <f>IF(+DADES!O56+DADES!F56=0,"",+F57+H57)</f>
      </c>
      <c r="K57" s="59"/>
      <c r="L57" s="81">
        <f>IF(DADES!A56=0,"",+DADES!K56)</f>
      </c>
      <c r="M57" s="81"/>
      <c r="N57" s="82">
        <f>IF(A57="C",0,IF(+DADES!A56=0,"",YEAR(DADES!M56)-$Q$4))</f>
      </c>
      <c r="O57" s="82"/>
      <c r="P57" s="59">
        <f>IF(A57="C",0,IF(+DADES!A56=0,"",IF(DADES!Q56=0,0,IF(YEAR(DADES!M56)&lt;DADES!$R$4+1,DADES!Q56,PMT(L57,N57,-D57)))))</f>
      </c>
      <c r="Q57" s="59"/>
    </row>
    <row r="58" spans="1:17" ht="12.75">
      <c r="A58" s="20">
        <f>IF(ISBLANK(DADES!S57),"",DADES!S57)</f>
      </c>
      <c r="B58" s="67">
        <f>IF(DADES!A57=0,"",+DADES!A57)</f>
      </c>
      <c r="C58" s="68"/>
      <c r="D58" s="59">
        <f>IF(DADES!A57=0,"",+DADES!P57+DADES!Q57)</f>
      </c>
      <c r="E58" s="59"/>
      <c r="F58" s="59">
        <f>IF(DADES!A57=0,"",DADES!O57)</f>
      </c>
      <c r="G58" s="59"/>
      <c r="H58" s="59">
        <f>IF(DADES!A57=0,"",+DADES!F57+DADES!H57)</f>
      </c>
      <c r="I58" s="59"/>
      <c r="J58" s="59">
        <f>IF(+DADES!O57+DADES!F57=0,"",+F58+H58)</f>
      </c>
      <c r="K58" s="59"/>
      <c r="L58" s="81">
        <f>IF(DADES!A57=0,"",+DADES!K57)</f>
      </c>
      <c r="M58" s="81"/>
      <c r="N58" s="82">
        <f>IF(A58="C",0,IF(+DADES!A57=0,"",YEAR(DADES!M57)-$Q$4))</f>
      </c>
      <c r="O58" s="82"/>
      <c r="P58" s="59">
        <f>IF(A58="C",0,IF(+DADES!A57=0,"",IF(DADES!Q57=0,0,IF(YEAR(DADES!M57)&lt;DADES!$R$4+1,DADES!Q57,PMT(L58,N58,-D58)))))</f>
      </c>
      <c r="Q58" s="59"/>
    </row>
    <row r="59" spans="1:17" ht="12.75">
      <c r="A59" s="20">
        <f>IF(ISBLANK(DADES!S58),"",DADES!S58)</f>
      </c>
      <c r="B59" s="67">
        <f>IF(DADES!A58=0,"",+DADES!A58)</f>
      </c>
      <c r="C59" s="68"/>
      <c r="D59" s="59">
        <f>IF(DADES!A58=0,"",+DADES!P58+DADES!Q58)</f>
      </c>
      <c r="E59" s="59"/>
      <c r="F59" s="59">
        <f>IF(DADES!A58=0,"",DADES!O58)</f>
      </c>
      <c r="G59" s="59"/>
      <c r="H59" s="59">
        <f>IF(DADES!A58=0,"",+DADES!F58+DADES!H58)</f>
      </c>
      <c r="I59" s="59"/>
      <c r="J59" s="59">
        <f>IF(+DADES!O58+DADES!F58=0,"",+F59+H59)</f>
      </c>
      <c r="K59" s="59"/>
      <c r="L59" s="81">
        <f>IF(DADES!A58=0,"",+DADES!K58)</f>
      </c>
      <c r="M59" s="81"/>
      <c r="N59" s="82">
        <f>IF(A59="C",0,IF(+DADES!A58=0,"",YEAR(DADES!M58)-$Q$4))</f>
      </c>
      <c r="O59" s="82"/>
      <c r="P59" s="59">
        <f>IF(A59="C",0,IF(+DADES!A58=0,"",IF(DADES!Q58=0,0,IF(YEAR(DADES!M58)&lt;DADES!$R$4+1,DADES!Q58,PMT(L59,N59,-D59)))))</f>
      </c>
      <c r="Q59" s="59"/>
    </row>
    <row r="60" spans="2:17" ht="12.75">
      <c r="B60" s="69" t="s">
        <v>11</v>
      </c>
      <c r="C60" s="69"/>
      <c r="D60" s="60">
        <f>SUM(D7:E59)</f>
        <v>0</v>
      </c>
      <c r="E60" s="60"/>
      <c r="F60" s="60">
        <f>SUM(F7:G59)</f>
        <v>0</v>
      </c>
      <c r="G60" s="60"/>
      <c r="H60" s="60">
        <f>SUM(H7:I59)</f>
        <v>0</v>
      </c>
      <c r="I60" s="60"/>
      <c r="J60" s="60">
        <f>SUM(J7:K59)</f>
        <v>0</v>
      </c>
      <c r="K60" s="60"/>
      <c r="L60" s="60">
        <f>SUM(L7:M59)</f>
        <v>0</v>
      </c>
      <c r="M60" s="60"/>
      <c r="N60" s="60">
        <f>SUM(N7:O59)</f>
        <v>0</v>
      </c>
      <c r="O60" s="60"/>
      <c r="P60" s="60">
        <f>SUM(P7:Q59)</f>
        <v>0</v>
      </c>
      <c r="Q60" s="60"/>
    </row>
    <row r="61" ht="12.75">
      <c r="A61" s="22" t="s">
        <v>47</v>
      </c>
    </row>
  </sheetData>
  <sheetProtection password="CC21" sheet="1" objects="1" scenarios="1" selectLockedCells="1"/>
  <mergeCells count="443">
    <mergeCell ref="N42:O42"/>
    <mergeCell ref="P42:Q42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P60:Q60"/>
    <mergeCell ref="J59:K59"/>
    <mergeCell ref="L59:M59"/>
    <mergeCell ref="N59:O59"/>
    <mergeCell ref="B43:C43"/>
    <mergeCell ref="D43:E43"/>
    <mergeCell ref="F43:G43"/>
    <mergeCell ref="H43:I43"/>
    <mergeCell ref="J43:K43"/>
    <mergeCell ref="L43:M43"/>
    <mergeCell ref="B60:C60"/>
    <mergeCell ref="D60:E60"/>
    <mergeCell ref="F60:G60"/>
    <mergeCell ref="H60:I60"/>
    <mergeCell ref="P5:Q6"/>
    <mergeCell ref="J6:K6"/>
    <mergeCell ref="N5:O6"/>
    <mergeCell ref="J60:K60"/>
    <mergeCell ref="L60:M60"/>
    <mergeCell ref="N60:O60"/>
    <mergeCell ref="N58:O58"/>
    <mergeCell ref="P58:Q58"/>
    <mergeCell ref="P59:Q59"/>
    <mergeCell ref="B59:C59"/>
    <mergeCell ref="D59:E59"/>
    <mergeCell ref="F59:G59"/>
    <mergeCell ref="H59:I59"/>
    <mergeCell ref="B58:C58"/>
    <mergeCell ref="D58:E58"/>
    <mergeCell ref="F58:G58"/>
    <mergeCell ref="H58:I58"/>
    <mergeCell ref="J58:K58"/>
    <mergeCell ref="L58:M58"/>
    <mergeCell ref="N56:O56"/>
    <mergeCell ref="P56:Q56"/>
    <mergeCell ref="B57:C57"/>
    <mergeCell ref="D57:E57"/>
    <mergeCell ref="F57:G57"/>
    <mergeCell ref="H57:I57"/>
    <mergeCell ref="J57:K57"/>
    <mergeCell ref="L57:M57"/>
    <mergeCell ref="N57:O57"/>
    <mergeCell ref="P57:Q57"/>
    <mergeCell ref="B56:C56"/>
    <mergeCell ref="D56:E56"/>
    <mergeCell ref="F56:G56"/>
    <mergeCell ref="H56:I56"/>
    <mergeCell ref="J56:K56"/>
    <mergeCell ref="L56:M56"/>
    <mergeCell ref="N54:O54"/>
    <mergeCell ref="P54:Q54"/>
    <mergeCell ref="B55:C55"/>
    <mergeCell ref="D55:E55"/>
    <mergeCell ref="F55:G55"/>
    <mergeCell ref="H55:I55"/>
    <mergeCell ref="J55:K55"/>
    <mergeCell ref="L55:M55"/>
    <mergeCell ref="N55:O55"/>
    <mergeCell ref="P55:Q55"/>
    <mergeCell ref="B54:C54"/>
    <mergeCell ref="D54:E54"/>
    <mergeCell ref="F54:G54"/>
    <mergeCell ref="H54:I54"/>
    <mergeCell ref="J54:K54"/>
    <mergeCell ref="L54:M54"/>
    <mergeCell ref="N52:O52"/>
    <mergeCell ref="P52:Q52"/>
    <mergeCell ref="B53:C53"/>
    <mergeCell ref="D53:E53"/>
    <mergeCell ref="F53:G53"/>
    <mergeCell ref="H53:I53"/>
    <mergeCell ref="J53:K53"/>
    <mergeCell ref="L53:M53"/>
    <mergeCell ref="N53:O53"/>
    <mergeCell ref="P53:Q53"/>
    <mergeCell ref="B52:C52"/>
    <mergeCell ref="D52:E52"/>
    <mergeCell ref="F52:G52"/>
    <mergeCell ref="H52:I52"/>
    <mergeCell ref="J52:K52"/>
    <mergeCell ref="L52:M52"/>
    <mergeCell ref="N33:O33"/>
    <mergeCell ref="P33:Q33"/>
    <mergeCell ref="B51:C51"/>
    <mergeCell ref="D51:E51"/>
    <mergeCell ref="F51:G51"/>
    <mergeCell ref="H51:I51"/>
    <mergeCell ref="J51:K51"/>
    <mergeCell ref="L51:M51"/>
    <mergeCell ref="N51:O51"/>
    <mergeCell ref="P51:Q51"/>
    <mergeCell ref="B33:C33"/>
    <mergeCell ref="D33:E33"/>
    <mergeCell ref="F33:G33"/>
    <mergeCell ref="H33:I33"/>
    <mergeCell ref="J33:K33"/>
    <mergeCell ref="L33:M33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  <mergeCell ref="A5:A6"/>
    <mergeCell ref="C1:H1"/>
    <mergeCell ref="B5:C6"/>
    <mergeCell ref="L5:M6"/>
    <mergeCell ref="F6:G6"/>
    <mergeCell ref="D5:E6"/>
    <mergeCell ref="F5:K5"/>
    <mergeCell ref="H6:I6"/>
  </mergeCells>
  <printOptions/>
  <pageMargins left="0.4" right="0.4" top="0.29" bottom="0.52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arzamc</cp:lastModifiedBy>
  <cp:lastPrinted>2015-04-22T08:07:00Z</cp:lastPrinted>
  <dcterms:created xsi:type="dcterms:W3CDTF">1996-11-27T10:00:04Z</dcterms:created>
  <dcterms:modified xsi:type="dcterms:W3CDTF">2017-01-16T18:22:23Z</dcterms:modified>
  <cp:category/>
  <cp:version/>
  <cp:contentType/>
  <cp:contentStatus/>
</cp:coreProperties>
</file>